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lavni projekt\2024\11. OŠAN-Klijet_Ravneš\"/>
    </mc:Choice>
  </mc:AlternateContent>
  <xr:revisionPtr revIDLastSave="0" documentId="13_ncr:1_{8B71CAE5-F91C-45A1-8A18-9F76040C324C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NASLOVNICA" sheetId="14" r:id="rId1"/>
    <sheet name="lovačka kuća" sheetId="13" r:id="rId2"/>
    <sheet name="Nadstrešnica" sheetId="12" r:id="rId3"/>
    <sheet name="Elektro" sheetId="15" r:id="rId4"/>
    <sheet name="Rekapitulacija" sheetId="9" r:id="rId5"/>
  </sheets>
  <externalReferences>
    <externalReference r:id="rId6"/>
    <externalReference r:id="rId7"/>
  </externalReferences>
  <definedNames>
    <definedName name="_xlnm.Print_Titles" localSheetId="1">'lovačka kuća'!$7:$7</definedName>
    <definedName name="_xlnm.Print_Titles" localSheetId="2">Nadstrešnica!$7:$7</definedName>
    <definedName name="POPUST">[1]FAKTORI!$B$2</definedName>
    <definedName name="REALIZACIJA_1997">'[2]Osn-Pod'!$E$5</definedName>
  </definedNames>
  <calcPr calcId="181029"/>
</workbook>
</file>

<file path=xl/calcChain.xml><?xml version="1.0" encoding="utf-8"?>
<calcChain xmlns="http://schemas.openxmlformats.org/spreadsheetml/2006/main">
  <c r="F261" i="15" l="1"/>
  <c r="F258" i="15"/>
  <c r="F249" i="15"/>
  <c r="F244" i="15"/>
  <c r="F233" i="15"/>
  <c r="F231" i="15"/>
  <c r="F229" i="15"/>
  <c r="F215" i="15"/>
  <c r="F213" i="15"/>
  <c r="F211" i="15"/>
  <c r="F208" i="15"/>
  <c r="F205" i="15"/>
  <c r="F203" i="15"/>
  <c r="F201" i="15"/>
  <c r="F198" i="15"/>
  <c r="F188" i="15"/>
  <c r="F185" i="15"/>
  <c r="F182" i="15"/>
  <c r="F180" i="15"/>
  <c r="F178" i="15"/>
  <c r="F175" i="15"/>
  <c r="F172" i="15"/>
  <c r="F162" i="15"/>
  <c r="F160" i="15"/>
  <c r="F149" i="15"/>
  <c r="F148" i="15"/>
  <c r="F147" i="15"/>
  <c r="F146" i="15"/>
  <c r="F145" i="15"/>
  <c r="F144" i="15"/>
  <c r="F133" i="15"/>
  <c r="F132" i="15"/>
  <c r="F130" i="15"/>
  <c r="F128" i="15"/>
  <c r="F127" i="15"/>
  <c r="F126" i="15"/>
  <c r="F124" i="15"/>
  <c r="F123" i="15"/>
  <c r="F122" i="15"/>
  <c r="F121" i="15"/>
  <c r="F120" i="15"/>
  <c r="F119" i="15"/>
  <c r="F115" i="15"/>
  <c r="F114" i="15"/>
  <c r="F112" i="15"/>
  <c r="F110" i="15"/>
  <c r="F109" i="15"/>
  <c r="F108" i="15"/>
  <c r="F106" i="15"/>
  <c r="F105" i="15"/>
  <c r="F104" i="15"/>
  <c r="F103" i="15"/>
  <c r="F102" i="15"/>
  <c r="F101" i="15"/>
  <c r="F100" i="15"/>
  <c r="F99" i="15"/>
  <c r="F72" i="15"/>
  <c r="F71" i="15"/>
  <c r="F70" i="15"/>
  <c r="F64" i="15"/>
  <c r="F66" i="15" s="1"/>
  <c r="F235" i="15" l="1"/>
  <c r="F282" i="15" s="1"/>
  <c r="F116" i="15"/>
  <c r="F164" i="15"/>
  <c r="F276" i="15" s="1"/>
  <c r="F251" i="15"/>
  <c r="F284" i="15" s="1"/>
  <c r="F74" i="15"/>
  <c r="F76" i="15" s="1"/>
  <c r="F270" i="15" s="1"/>
  <c r="F134" i="15"/>
  <c r="F150" i="15"/>
  <c r="F274" i="15" s="1"/>
  <c r="F189" i="15"/>
  <c r="F278" i="15" s="1"/>
  <c r="F263" i="15"/>
  <c r="F286" i="15" s="1"/>
  <c r="F217" i="15"/>
  <c r="F280" i="15" s="1"/>
  <c r="F136" i="15" l="1"/>
  <c r="F272" i="15" s="1"/>
  <c r="F288" i="15" s="1"/>
  <c r="F11" i="9" s="1"/>
  <c r="B123" i="13"/>
  <c r="B122" i="13"/>
  <c r="B120" i="13"/>
  <c r="B119" i="13"/>
  <c r="B118" i="13"/>
  <c r="B117" i="13"/>
  <c r="B116" i="13"/>
  <c r="B115" i="13"/>
  <c r="B114" i="13"/>
  <c r="F108" i="13"/>
  <c r="F110" i="13" s="1"/>
  <c r="F123" i="13" s="1"/>
  <c r="F103" i="13"/>
  <c r="F102" i="13"/>
  <c r="F93" i="13"/>
  <c r="F90" i="13"/>
  <c r="F83" i="13"/>
  <c r="F85" i="13" s="1"/>
  <c r="F120" i="13" s="1"/>
  <c r="F77" i="13"/>
  <c r="F75" i="13"/>
  <c r="F69" i="13"/>
  <c r="F71" i="13" s="1"/>
  <c r="F118" i="13" s="1"/>
  <c r="F64" i="13"/>
  <c r="F62" i="13"/>
  <c r="F60" i="13"/>
  <c r="F54" i="13"/>
  <c r="F52" i="13"/>
  <c r="F50" i="13"/>
  <c r="F48" i="13"/>
  <c r="D42" i="13"/>
  <c r="F42" i="13" s="1"/>
  <c r="F41" i="13"/>
  <c r="F40" i="13"/>
  <c r="D37" i="13"/>
  <c r="F37" i="13" s="1"/>
  <c r="F36" i="13"/>
  <c r="F35" i="13"/>
  <c r="D32" i="13"/>
  <c r="F32" i="13" s="1"/>
  <c r="F31" i="13"/>
  <c r="F30" i="13"/>
  <c r="F23" i="13"/>
  <c r="F21" i="13"/>
  <c r="F19" i="13"/>
  <c r="F17" i="13"/>
  <c r="F15" i="13"/>
  <c r="F13" i="13"/>
  <c r="F11" i="13"/>
  <c r="F104" i="13" l="1"/>
  <c r="F122" i="13" s="1"/>
  <c r="F65" i="13"/>
  <c r="F117" i="13" s="1"/>
  <c r="F79" i="13"/>
  <c r="F119" i="13" s="1"/>
  <c r="F25" i="13"/>
  <c r="F114" i="13" s="1"/>
  <c r="F56" i="13"/>
  <c r="F116" i="13" s="1"/>
  <c r="F44" i="13"/>
  <c r="F115" i="13" s="1"/>
  <c r="F94" i="13"/>
  <c r="F121" i="13" s="1"/>
  <c r="F125" i="13" l="1"/>
  <c r="F7" i="9" s="1"/>
  <c r="F66" i="12"/>
  <c r="F64" i="12"/>
  <c r="F62" i="12"/>
  <c r="F56" i="12"/>
  <c r="F54" i="12"/>
  <c r="F52" i="12"/>
  <c r="F50" i="12"/>
  <c r="F48" i="12"/>
  <c r="F39" i="12"/>
  <c r="F37" i="12"/>
  <c r="F31" i="12"/>
  <c r="F29" i="12"/>
  <c r="F28" i="12"/>
  <c r="F25" i="12"/>
  <c r="F24" i="12"/>
  <c r="F17" i="12"/>
  <c r="F15" i="12"/>
  <c r="F13" i="12"/>
  <c r="F11" i="12"/>
  <c r="F68" i="12" l="1"/>
  <c r="F110" i="12" s="1"/>
  <c r="F19" i="12"/>
  <c r="F107" i="12" s="1"/>
  <c r="F33" i="12"/>
  <c r="F108" i="12" s="1"/>
  <c r="F58" i="12"/>
  <c r="F109" i="12" s="1"/>
  <c r="F76" i="12"/>
  <c r="F79" i="12"/>
  <c r="F82" i="12"/>
  <c r="F92" i="12"/>
  <c r="F95" i="12"/>
  <c r="F98" i="12"/>
  <c r="F101" i="12"/>
  <c r="F73" i="12"/>
  <c r="F103" i="12" l="1"/>
  <c r="F111" i="12" s="1"/>
  <c r="F113" i="12" s="1"/>
  <c r="F9" i="9" l="1"/>
  <c r="F13" i="9" s="1"/>
  <c r="F14" i="9" s="1"/>
  <c r="F15" i="9" s="1"/>
</calcChain>
</file>

<file path=xl/sharedStrings.xml><?xml version="1.0" encoding="utf-8"?>
<sst xmlns="http://schemas.openxmlformats.org/spreadsheetml/2006/main" count="641" uniqueCount="365">
  <si>
    <t>Jedinična cijena</t>
  </si>
  <si>
    <t>I</t>
  </si>
  <si>
    <t>1.</t>
  </si>
  <si>
    <t>3.</t>
  </si>
  <si>
    <t>4.</t>
  </si>
  <si>
    <t>5.</t>
  </si>
  <si>
    <t>6.</t>
  </si>
  <si>
    <t>2.</t>
  </si>
  <si>
    <t>kom</t>
  </si>
  <si>
    <t>7.</t>
  </si>
  <si>
    <t>III</t>
  </si>
  <si>
    <t>IV</t>
  </si>
  <si>
    <t xml:space="preserve">II  </t>
  </si>
  <si>
    <t>BETONSKI I AB RADOVI</t>
  </si>
  <si>
    <t>m3</t>
  </si>
  <si>
    <t>kg</t>
  </si>
  <si>
    <t>m2</t>
  </si>
  <si>
    <t>REKAPITULACIJA:</t>
  </si>
  <si>
    <t>II</t>
  </si>
  <si>
    <t>UKUPNO :</t>
  </si>
  <si>
    <t>ZEMLJANI RADOVI</t>
  </si>
  <si>
    <t>* armatura</t>
  </si>
  <si>
    <t>* oplata</t>
  </si>
  <si>
    <t>UKUPNO BETONSKI I AB RADOVI:</t>
  </si>
  <si>
    <t>UKUPNO:</t>
  </si>
  <si>
    <t>V</t>
  </si>
  <si>
    <t>VRATA I PROZORI</t>
  </si>
  <si>
    <t>UKUPNO VRATA I PROZORI</t>
  </si>
  <si>
    <t>VRATA I PROZORI:</t>
  </si>
  <si>
    <t>R.br.</t>
  </si>
  <si>
    <t>OPIS STAVKE</t>
  </si>
  <si>
    <t>jed. mjere</t>
  </si>
  <si>
    <t>količina</t>
  </si>
  <si>
    <t>m</t>
  </si>
  <si>
    <r>
      <t>m</t>
    </r>
    <r>
      <rPr>
        <vertAlign val="superscript"/>
        <sz val="10"/>
        <rFont val="Arial"/>
        <family val="2"/>
        <charset val="238"/>
      </rPr>
      <t>2</t>
    </r>
  </si>
  <si>
    <t>GRAĐEVINSKO - OBRTNIČKI RADOVI</t>
  </si>
  <si>
    <t>ZIDARSKI RADOVI</t>
  </si>
  <si>
    <t>UKUPNO ZIDARSKI RADOVI :</t>
  </si>
  <si>
    <t>IZOLATERSKI RADOVI</t>
  </si>
  <si>
    <t>UKUPNO IZOLATERSKI RADOVI :</t>
  </si>
  <si>
    <t>VI</t>
  </si>
  <si>
    <t>VII</t>
  </si>
  <si>
    <t>GIPSKARTONSKI RADOVI</t>
  </si>
  <si>
    <t>GIPSKARTONSKI RADOVI UKUPNO:</t>
  </si>
  <si>
    <t>VIII</t>
  </si>
  <si>
    <t>IX</t>
  </si>
  <si>
    <t>KERAMIČARSKI RADOVI</t>
  </si>
  <si>
    <t>a) pod</t>
  </si>
  <si>
    <t>UKUPNO KERAMIČARSKI RADOVI</t>
  </si>
  <si>
    <t>X</t>
  </si>
  <si>
    <t>SOBOSLIKARSKI RADOVI</t>
  </si>
  <si>
    <t>UKUPNO SOBOSLIKARSKI RADOVI</t>
  </si>
  <si>
    <t>Rabiciranje šliceva nakon postava instalacija, sa svim potrebnim materijalom i priborom. Širina šlica do 20 cm.                                      Obračun po m1 ugrađenog rabica.</t>
  </si>
  <si>
    <t>Čišćenje objekta za vrijeme izvođenja radova te nakon dovršetka svih građevinskih i obrtničkih radova sa čišćenjem podova, sanitarija prozora i slično, priprema za tehnički pregled.                                                               Obračun po m2 brutto površine objekta</t>
  </si>
  <si>
    <t>FASADERSKI RADOVI RADOVI</t>
  </si>
  <si>
    <t>UKUPNO FASADERSKI RADOVI :</t>
  </si>
  <si>
    <t>Izvedba opločenja unutarnjih prostora</t>
  </si>
  <si>
    <t>Planiranje i valjanje posteljice ispod podne ploče. Obračun po m2 posteljice.</t>
  </si>
  <si>
    <t>* beton C 25/30</t>
  </si>
  <si>
    <t>Betoniranje armirano betonskih nadvoja u glatkoj oplati betonom C 25/30. Stavka obuhvaća izradu i postavljanje glatke oplate te nabavu, transport, ugradnju i njegu betona. Obračun po m3 ugrađenog betona, m2 ugrađene oplate te po kg ugrađene armature.</t>
  </si>
  <si>
    <t xml:space="preserve">3. </t>
  </si>
  <si>
    <t>Izrada fasadnog toplotnoizolacijskog sistema od EPS ploča debljine 10 cm te završne silikatne žbuke u boji i tonu po izboru investitora. Jediničnom cijenom obuhvaćene sve potrebne predradnje do potpune gotovosti sustava. Obračun po m2 izvedene površime.</t>
  </si>
  <si>
    <t>b) cokl</t>
  </si>
  <si>
    <t>Žbukanje unutarnjih zidova prizemlja od opeke grubom žbukom debljine 1,5 cm produžnim mortom 1:3:9 i finom vapnenom žbukom 1:3 debljine 0,5 cm. Prije žbukanja sve površine prskati rijetkim cementnim mortom. Na sve bridove ugrađuju se kutni profili od pocinčanog lima. Stavka uključuje dobavu i transport svog potrebnog materijala i izradu skele. Obračun po m2 gotove površine.</t>
  </si>
  <si>
    <t>PDV (25%)</t>
  </si>
  <si>
    <t>SVEUKUPNO</t>
  </si>
  <si>
    <t>m¹</t>
  </si>
  <si>
    <t>PRIPREMNI RADOVI</t>
  </si>
  <si>
    <t>Demontaža drvene obloge pročelja spremišta 2 od brodskog poda. Pažljiva demontaža i pohrana na lokaciji po izboru naručitelja gradnje. Ista će se ponovo postaviti nakon dovršetka građevinskih radova.</t>
  </si>
  <si>
    <t>Dobava i montaža nosive skele za potrebe prihvata postojeće krovne konstrukcije prilikom demontaže nosivih drvenih stupova spremišta 2. Nosivu skelu postaviti prema preporuci nadzornog inženjera i projektanta. Nosiva skela se izmješta nakon dovršetka zidarskih i ab radova.</t>
  </si>
  <si>
    <t>Probijanje zida od blok opeke debljine 25 cm. Probija se otvor u zidu - parapet ispod prozora između spremišta 2 i spremišta 3. Radove pažljivo izvoditi uz obaveznu upotrebu rezača opeke ili betona.</t>
  </si>
  <si>
    <t>Utovar i odvoz materijala od demontaža i proboja na depoiju udaljenu do 5 km. U jediničnu cijenu uključeni sve potrebne naknade odlaganja otpada. Obračun u rastresitom stanju.</t>
  </si>
  <si>
    <t>UKUPNO PRIPREMNI RADOVI :</t>
  </si>
  <si>
    <t>Probijanje - ubušivanje betona horizonzalnih serklaža postojeće građevine u svrhu sidrenja i povezivanja armature horizontalnih ab serklaža spremišta 2 . Sidrenje izvršiti armaturnim šipkama 4Ø12 mm. Otvore u koje se umeću armaturne šipke potrebno je injektirati masom za zalijevanje ankera SikaGrout ili jednako vrijednom.  Obračun po kom. spoja.</t>
  </si>
  <si>
    <t xml:space="preserve">Betoniranje armirano betonskih vertikalnih serklaža u glatkoj oplati betonom C 25/30. Stavka obuhvaća izradu i postavljanje glatke oplate te nabavu, transport, ugradnju i njegu betona. Spojeve betona staro - novo obavezno obraditi SN vezom ili jednako vrijednim beton adhezivom. Obračun po m3 ugrađenog betona, m2 ugrađene oplate te po kg ugrađene armature. </t>
  </si>
  <si>
    <t>Betoniranje armirano betonskih horizontalnih serklaža u glatkoj oplati betonom C 25/30. Stavka obuhvaća izradu i postavljanje glatke oplate te nabavu, transport, ugradnju i njegu betona. Spojeve betona staro - novo obavezno obraditi SN vezom ili jednako vrijednim beton adhezivom. Obračun po m3 ugrađenog betona, m2 ugrađene oplate te po kg ugrađene armature.</t>
  </si>
  <si>
    <t>INVESTITOR: OPĆINA ŠANDROVAC</t>
  </si>
  <si>
    <t>Zidanje zidova spremišta 2 debljine 25 cm blok opekom u produžnom mortu 1:2:6 marke M5. Zida se u potpuno horizontalnim redovima s reškama d=1,5 cm, a mort se raspoređuje po cijeloj površini debljine zida. Opeka se prije zidanja obavezno mora močiti u vodu. Stavka uključuje dobavu svog potrebnog materijala, izradu skele, te transport materijala do mjesta ugradnje. Obračun po m3 izvedenog zida.</t>
  </si>
  <si>
    <t>kpl.</t>
  </si>
  <si>
    <t>Nabava i dobava svog potrebnog materijala i izvedba vertikalne hidroizolacije zida spremišta 2. Hidroizolacija se izvodi polaganjem slijedećih slojeva na potpuno očišćenu i suhu podlogu: - 1. hladni bitumenski premaz od mješavine bitumena i lako hlapljivog organskog otapala (nanositi četkom ili špricom na suhu, otprašenu, očišćenu i odmašćenu površinu). Temperatura nanošenja: +0°C do +35°C; - 2. dva sloja visokofleksibilne hidroizolacijske bitumenske trake, debljine 4 mm, varene 100%. Preklopi s ojačanjima minimalne širine 20 cm. Izvoditi prema uputama proizvođača. Obračun po m2 površine ugrađene hidroizolacije.</t>
  </si>
  <si>
    <t>Dobava materijala i polaganje parne brane - paropropusne PE folije minimalne debljine d=0,15mm. Folija se polaže na podaskanu krovnu plohu podgleda spremišta 2 i dijela pročelja. Spojeve/preklope izvesti prema preporukama proizvođača. Obračun prema m2 postavljene PE folije.</t>
  </si>
  <si>
    <t>Nabava i dobava svog potrebnog materijala i ugradba termoizolacijskih ploča kamene vune u pločama namijenjene za toplinsku, zvučnu i protupožarnu izolaciju debljine 15 cm na podgled stropa i dijela pročelja spremišta 2 . Obračun po m2 ugrađene termoizolacije.</t>
  </si>
  <si>
    <t>TESARSKI  RADOVI</t>
  </si>
  <si>
    <t>Dobava materijala i oblaganje podgleda spremišta 2 drvenom, crnogoričnom lamperijom I/II klase, debljine 14 mm.  Jediničnom cijenom obuhvaćene sve potrebne predradnje do potpune gotovosti sustava. Boja završne obrade prema odabiru naručitelja.                     Obračun po m2 kosine podgleda.</t>
  </si>
  <si>
    <t>Ugradnja drvene obloge pročelja spremišta 2, koja je skinuta prema točci I.1. troškovnika.  Jediničnom cijenom obuhvaćene sve potrebne predradnje do potpune gotovosti pročelja.                    Obračun po m2 ugrađene obloge.</t>
  </si>
  <si>
    <t>Izvedba GK obloge nadozida pročelja unutarnje strane spremišta 2, debljine 12,5 cm, jednostrano obloženim impregniranim gipskartonskim pločama, s unutarnje strane običnim, debljine 2x1,25 cm, na pocinčanoj potkonstrukciji , učvršćenoj u arm. betonske serklaže i drvenu gredu. Obrada spojeva ploča i sve ostalo potrebno za dovođenje zidne plohe u kompletno dovršeno stanje spremno za grundiranje i soboslikarsku obradu, prema tehnologiji i uputama proizvođača. U stavku uključen sav materijal za izradu zida kao i termo izolacija kamenom vunom, d=10,0cm.                                                     Obračun po m2 kompletno izvedene obloge.</t>
  </si>
  <si>
    <t>* pozicija 1, vrata 100x210 cm</t>
  </si>
  <si>
    <t xml:space="preserve">Ugradnja PVC prozora. </t>
  </si>
  <si>
    <t>*pozicija 1, prozor 110x125 cm - jednokrilni, otklopno - zaokretni,</t>
  </si>
  <si>
    <t>Bojanje unutarnjih zidova  poludisperzivnom bojom. Predhodna priprema zidova sa gletanjem.</t>
  </si>
  <si>
    <t>Dobava i ugradba drobljenog kamena u tamponski sloj debljine 30 cm ispod podne ploče objekta. Obračun po m3 drobljenog kamena u zbijenom stanju.</t>
  </si>
  <si>
    <t>UKUPNO ZEMLJANI RADOVI</t>
  </si>
  <si>
    <t>Ukupna cijena (€)</t>
  </si>
  <si>
    <t>Dobava i ugradnja betona u temeljne trake, beton C25/30, granulacije 0-16 mm, razreda konzistencije S4, razred izloženosti XC2 u nad temeljnoj oplati potrebne visine. Cijena obuhvaća sav potreban rad i materijal za izradu betona, te transport do mjesta betoniranja.</t>
  </si>
  <si>
    <t>beton</t>
  </si>
  <si>
    <t>oplata</t>
  </si>
  <si>
    <t>Betoniranje armiranobetonske podne ploče prizemlja betonom C25/30, granulacije 0-16 mm, razreda konzistencije S4, razred izloženosti XC2 u debljini d = 12 cm. Stavka obuhvaća nabavu, transport, ugradnju i njegu betona, te potrebna ispitivanja i dokaze kvalitete. Obračun po m3 ugrađenog betona, m2 ugrađene oplate.</t>
  </si>
  <si>
    <t>ARMIRANO BETONSKI RADOVI</t>
  </si>
  <si>
    <t>Izrada, dobava i postava čelika za armiranje betonskih konstrukcija, raznih presjeka i profila. Jedinična cijena sadrži nabavu i dopremu armature, sav pomoćni materijal i rad, prijenose i prijevoze, skladištenje, rezanje, savijanje i postavljanje armature u oplatu. Čelik za armiranje kvalitete B 500 B. Obračun po kilogramu ugrađene armature.</t>
  </si>
  <si>
    <t>UKUPNO ARMIRANO BETONSKI RADOVI</t>
  </si>
  <si>
    <t>Dobava i postava lake fasadne skele za izradu krovišta, sve prema propisima zaštite na radu. U jediničnu cijenu je uključen sav materijal i rad, prijenosi i prijevozi, izrada i postava. Obračun po m2 vertikalne projekcije lake fasadne skele.</t>
  </si>
  <si>
    <t>Izrada, dobava i kompletna montaža drvene konstrukcije četverostešne nadstrešnice (stupova i krovišta) iz crnogorice II klase (C24) prema statičkom proračunu. Drvo bez kvrga, čvorova, te hoblana. Svi tesarski vezovi moraju se izvesti po pravilima struke. Drvo je potrebno premazati temeljnim i završnim lazurnim premazom prema uputi proizvođača premaza u boji prema odabiru investitora. U jediničnu cijenu uključen je sav materijal, rad, vezna i spojna sredstva, papuče, prijenosi i prijevozi, izrada i postava, krojenje i rezanje građe i slično. Ukupna količina drvene konstrukcije 4,6 m3. Obračun po m2 izrađenog krovišta.</t>
  </si>
  <si>
    <t>TESARSKI RADOVI</t>
  </si>
  <si>
    <t>- grede 16/18cm</t>
  </si>
  <si>
    <t>- kliješta 2x8/16 cm</t>
  </si>
  <si>
    <t>- ruke 12/14cm</t>
  </si>
  <si>
    <t>- greben 16/16cm</t>
  </si>
  <si>
    <t>- sljemena greda 16/16cm</t>
  </si>
  <si>
    <t>- rogovi 12/14cm</t>
  </si>
  <si>
    <t>- stupovi 16/16cm, 10 kom</t>
  </si>
  <si>
    <t>Dobava i postava daščane oplate po kosoj površini četverostrešnog krova od jelovih dasaka debljine 24 mm. Daske moraju biti suhe. Drvo je potrebno premazati temeljnim i završnim lazurnim premazom prema uputi proizvođača premaza u boji prema odabiru investitora. U jediničnu cijenu uključen je sav materijal, rad, vezna i spojna sredstva, prijenosi i prijevozi, izrada i postava, krojenje i rezanje građe i slično. Obračun po m2 izrađene oplate.</t>
  </si>
  <si>
    <t>Dobava i postava paropropusne vodonepropusne folije UV otporne, 140 g/m2 sa pričvršćivanjem kontraletvama 5 x 5 cm. Drvo je potrebno insekticidno i fungicidno tretirati premazom ili špricanjem. Obračunata je kosa površina krova.</t>
  </si>
  <si>
    <t>Letvanje krovišta za pokrov utorenim glinenim crijepom sa potrebnim izravnavanjima. Drvo je potrebno insekticidno i fungicidno tretirati premazom ili špricanjem. Obračunata je kosa površina krova. Dimenzije letve 3 x 5 cm.</t>
  </si>
  <si>
    <t>Dobava i pokrivanje krova dvostruko utorenim glinenim crijepom boje prema odabiru investitora, kao tip Kontinental. U cijenu obračunati sav potreban spojni materijal rubnih crijepova i obrada oko dimnjaka, kao i odzračne crijepove. Obračunata je kosa površina krova.</t>
  </si>
  <si>
    <t>Dobava i postava klobuka, pokrivanje sljemena i grebena sa sljemeno-grebenom trakom i ostalim spojnim i pričvrsnim materijalom prema uputi proizvođača. Suha montaža. (Univerzalni držač sljemeno-grebene letve, zvonasti čavli te sljemeno-grebenske spojnice). U cijenu stavke obračunati sav spojni materijal, pribor i rad.</t>
  </si>
  <si>
    <t>m'</t>
  </si>
  <si>
    <t>UKUPNO TESARSKI RADOVI</t>
  </si>
  <si>
    <t>LIMARSKI RADOVI</t>
  </si>
  <si>
    <t>Dobava, izrada i montaža opšava dimnjaka približnih tlocrtnih dimenzija 60x60 cm od pocinčanog lima u boji pokrova. Potrebne mjere provjeriti na licu mjesta. U cijenu uračunati sav spojni materijal i brtvila.</t>
  </si>
  <si>
    <t>Dobava, izrada i montaža polukružnog ležećeg žlijeba iz pocinčanog lima u boji pokrova, sa svim spojnim materijalom i kukama sa spajanjem na postojeće vertikale. U cijenu stavke obračunati sav spojni materijal, pribor i rad.</t>
  </si>
  <si>
    <t>UKUPNO LIMARSKI RADOVI</t>
  </si>
  <si>
    <t>Dobava, izrada i montaža okruglih vertikala žlijeba iz pocinčanog lima u boji pokrova, sa svim spojnim materijalom i kukama sa spajanjem na postojeće horizontale. U cijenu stavke obračunati sav spojni materijal, pribor i rad.</t>
  </si>
  <si>
    <t>SVEUKUPNO NADSTREŠNICA</t>
  </si>
  <si>
    <t>Strojni iskop zemlje za trakaste temelje širine 25 cm, dubine 80 cm. Iskop u zemljanom materijalu III kategorije. Fina obrada bočnih stranica vrši se ručno. Dno temelja mora biti horizontalno, bočne stranice vertikalne, bez oštrih ivica. Višak zemljanog materijala razasuti i isplanirati oko građevine. Stavka obuhvaća iskop, te razastiranje i planiranje iskopanog materijala.</t>
  </si>
  <si>
    <t>Doprema i ugradba pijeska za posteljicu i nadsloj uz zbijanje u slojevima</t>
  </si>
  <si>
    <t xml:space="preserve">Dobava i ugradba plastičnih kanalizacijskih cijevi s naglavkom od tvrdog PVC-a, komplet s fazonskim komadima, brtvama i sapunicom </t>
  </si>
  <si>
    <t>Dobava i ugradba sitnog potrošnog materijala koji nije posebno specificiran.</t>
  </si>
  <si>
    <t>OBORINSKA ODVODNJA</t>
  </si>
  <si>
    <t>Strojno skidanje humusa u sloju 20 cm sa cijele površine predviđene za izgradnju objekta. Iskopani zemljani materijal deponirati na gradilištu, te razasuti i isplanirati nakon gradnje. Obračun u zbijenom stanju.</t>
  </si>
  <si>
    <t xml:space="preserve">Kombinirani iskop rova i jama prosječno u tlu III kategorije sa planiranjem dna rova i razupiranjima.  </t>
  </si>
  <si>
    <t>Zatrpavanje rova sipkom zemljom u slojevima uz zbijanje. Višak zemljanog materijala razasuti i isplanirati oko građevine.</t>
  </si>
  <si>
    <t>UKUPNO OBORINSKA ODVODNJA:</t>
  </si>
  <si>
    <t>I.</t>
  </si>
  <si>
    <t>II.</t>
  </si>
  <si>
    <t>a) dobava, doprema i ugradnja gotovih betonskih cijevi dužine 1.00 ili 2.00 m, Ø 100 cm,</t>
  </si>
  <si>
    <t>c) izrada armirano betonske ploče Ø100 cm, debljine 20 cm armirane sa B 500B mrežnom armaturom Q-785, C25/30,</t>
  </si>
  <si>
    <t>U cijenu koštanja obračunat je sav potreban materijal i radna snaga.</t>
  </si>
  <si>
    <t>b) bušenje otvora Ø50 do 60 mm na najdonjoj cijevi (20 otvora ) , bušenje se može izvesti u tvornici.</t>
  </si>
  <si>
    <t>d) izrada filterskih slojeva, grubi od šljunčanog materijala, a fini od pijeska,</t>
  </si>
  <si>
    <t>e) nabava i ugradnja ravnih lijevano željeznih kanalskih poklopaca, nosivosti 250 kN</t>
  </si>
  <si>
    <t>f) drugi radovi za kompletno dovršenje upojnog bunara.</t>
  </si>
  <si>
    <t>kpl</t>
  </si>
  <si>
    <t xml:space="preserve">Iskop upojnog bunara prosječno u tlu III kategorije sa planiranjem dna rova i razupiranjem. Višak zemljanog materijala razasuti i isplanirati oko građevine. Obračun po m3 iskopanog materijala. </t>
  </si>
  <si>
    <t>Pažljiva demontaža vrata i prozora između spremišta 2 i spremišta 3. Demontaža i pohrana na lokaciji po izboru naručitelja gradnje. Ista će se ponovo ugraditi  na vanjski zid spremišta 2.</t>
  </si>
  <si>
    <t>Probijanje ili  ubušivanje betona podne ploče spremišta 2 za potrebe sidrenja i povezivanja armature ab vertikalnih serklaša.Sidrenje izvršiti armaturnim šipkama 4Ø12 mm. Otvore u koje se umeću armaturne šipke potrebno je injektirati masom za zalijevanje ankera SikaGrout ili jednako vrijednom.  Obračun po kom. spoja. Ukoliko je potrebno izvršiti rezanje ab podne ploče i pripremiti poziciju za izvođenje ab temelja samca za vertikalne serklaže. Sve u dogovoru s Nadzornim inženjerom.</t>
  </si>
  <si>
    <t xml:space="preserve">Obračunato po komadu kompletno izvedenog upojnog bunara. 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</si>
  <si>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</si>
  <si>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rPr>
        <sz val="9"/>
        <rFont val="Arial"/>
        <family val="2"/>
        <charset val="238"/>
      </rPr>
      <t>UPOJNI BUNAR.</t>
    </r>
    <r>
      <rPr>
        <sz val="9"/>
        <color theme="1"/>
        <rFont val="Arial"/>
        <family val="2"/>
        <charset val="238"/>
      </rPr>
      <t xml:space="preserve"> Izrada upojnog bunara od betonskih cijevi Ø100 cm, dužine 1.00 m, ukupne dubine bunara cca 2.00 m i ispunom od drenažnog materijala 11/63 za prihvat oborinskih voda iz krova, </t>
    </r>
    <r>
      <rPr>
        <b/>
        <sz val="9"/>
        <rFont val="Arial"/>
        <family val="2"/>
        <charset val="238"/>
      </rPr>
      <t xml:space="preserve">a u svemu prema detaljima u Izvedbenom projektu. </t>
    </r>
    <r>
      <rPr>
        <sz val="9"/>
        <color theme="1"/>
        <rFont val="Arial"/>
        <family val="2"/>
        <charset val="238"/>
      </rPr>
      <t>Betonske cijevi moraju imati izjavu o kvaliteti, a njihovu upotrebu odobrava nadzorni inženjer. Stavkom je obuhvaćeno:</t>
    </r>
  </si>
  <si>
    <t>NAPOMENA:  Sve su keramičke pločice veličine, boje i uzorka prema izboru naručitelja. Sve su fuge veličine i boje prema izboru naručitelja. Uključivo fugiranje (i masu za fugiranje), sve tipske kutne, spojne, razdjelne i sl. profile te kitanje međusobnih spojeva, spojeva sa stolarskim stavkama, žbukom, i sl.</t>
  </si>
  <si>
    <t xml:space="preserve"> - Oblaganje podova glaziranim protukliznim keramičkim pločicama I klase , u vodonepropusnom ljepilu. </t>
  </si>
  <si>
    <t>8.</t>
  </si>
  <si>
    <t>Ø110</t>
  </si>
  <si>
    <t>Dobava i ugradnja revizija na spoju krovnih vertikala i oborinske horizontalne odvodnje Ø110 sa poklopcem za otvaranje i čišćenje.</t>
  </si>
  <si>
    <t>Dobava i ugradnja vanjskih PVC vrata prema odabiru Naručitelja.</t>
  </si>
  <si>
    <t>Gornji Prnjarovec 41A, Križ</t>
  </si>
  <si>
    <t>tel: 098/472-690</t>
  </si>
  <si>
    <t>e-mail: info@alproing.hr</t>
  </si>
  <si>
    <t xml:space="preserve">Investitor: </t>
  </si>
  <si>
    <t>Građevina:</t>
  </si>
  <si>
    <t>Zahvat:</t>
  </si>
  <si>
    <r>
      <t>Lokacija:</t>
    </r>
    <r>
      <rPr>
        <b/>
        <sz val="12"/>
        <color indexed="8"/>
        <rFont val="Calibri"/>
        <family val="2"/>
        <charset val="238"/>
      </rPr>
      <t xml:space="preserve"> </t>
    </r>
  </si>
  <si>
    <t>Vrsta dokumenta:</t>
  </si>
  <si>
    <t xml:space="preserve">TROŠKOVNIK </t>
  </si>
  <si>
    <t>Broj dokumenta:</t>
  </si>
  <si>
    <t>Izradio:</t>
  </si>
  <si>
    <t xml:space="preserve">Mjesto i datum:                             </t>
  </si>
  <si>
    <r>
      <t xml:space="preserve">AL </t>
    </r>
    <r>
      <rPr>
        <b/>
        <i/>
        <sz val="18"/>
        <color rgb="FF000000"/>
        <rFont val="Agency FB"/>
      </rPr>
      <t>PRO ING</t>
    </r>
    <r>
      <rPr>
        <b/>
        <i/>
        <sz val="22"/>
        <color rgb="FF000000"/>
        <rFont val="Agency FB"/>
      </rPr>
      <t xml:space="preserve"> </t>
    </r>
    <r>
      <rPr>
        <b/>
        <i/>
        <sz val="11"/>
        <color rgb="FF000000"/>
        <rFont val="Agency FB"/>
      </rPr>
      <t>d.o.o.</t>
    </r>
  </si>
  <si>
    <t>za graditeljstvo i usluge</t>
  </si>
  <si>
    <t>OIB: 89476647133</t>
  </si>
  <si>
    <t>OPĆINA ŠANDROVAC</t>
  </si>
  <si>
    <t>BJELOVARSKA 6, ŠANDROVAC</t>
  </si>
  <si>
    <r>
      <t>OIB:</t>
    </r>
    <r>
      <rPr>
        <sz val="12"/>
        <color indexed="8"/>
        <rFont val="Calibri"/>
        <family val="2"/>
        <charset val="238"/>
      </rPr>
      <t xml:space="preserve"> 35024150994</t>
    </r>
  </si>
  <si>
    <t>Zgrada društvene namjene Općine Šandrovac-Lovačka kuća u Ravnešu</t>
  </si>
  <si>
    <t>k.č.br. 412/18 k.o. Ravneš</t>
  </si>
  <si>
    <t>T.D. 05/24</t>
  </si>
  <si>
    <r>
      <t xml:space="preserve"> </t>
    </r>
    <r>
      <rPr>
        <sz val="12"/>
        <rFont val="Calibri"/>
        <family val="2"/>
        <charset val="238"/>
      </rPr>
      <t>Križ, veljača 2024.</t>
    </r>
  </si>
  <si>
    <t>ELEKTROTEHNIČKE INSTALACIJE</t>
  </si>
  <si>
    <t>Prije početka izvođenja obvezno izvršiti usklađenje s ostalim izvoditeljima radova.</t>
  </si>
  <si>
    <t>Dodatni radovi smiju se izvoditi samo kad ih naloži i odobri investitor.</t>
  </si>
  <si>
    <t>Tehničke ili vizuelne nedostatke bilo koje vrste, koje primijeti investitor, treba izmijeniti bez odgode i bez naknade.</t>
  </si>
  <si>
    <t>Ateste ugrađenih materijala i uređaja, upute za korištenje kao i mjerne protokole izdane od ovlaštenih institucija treba priložiti prije tehničkog pregleda.</t>
  </si>
  <si>
    <t>Izvoditelj je dužan uskladiti projektnu dokumentaciju sa stvarno izvedenim stanjem, te istu s izmjenama isporučiti investitoru u 1 primjerku.</t>
  </si>
  <si>
    <t>Jamstveni rok počinje teći s danom kada investitor ili njegov punomoćnik izvrše primopredaju objekta bez nedostataka.</t>
  </si>
  <si>
    <t>Pretpostavka za primopredaju je predočenje potvrde o uspješno obavljenom tehničkom pregledu (uporabna dozvola) ili pregledu od ovlaštene institucije.</t>
  </si>
  <si>
    <t>Ponuđač radova mora ponuditi sve stavke iz ovog troškovnika.</t>
  </si>
  <si>
    <t>Ukoliko neke od stavki ne nudi  to u svojoj ponudi mora posebno naglasiti.</t>
  </si>
  <si>
    <t>Ukoliko za neke od stavki, u kojima je  naveden tip, predlaže alternativu mora dokazati da je alternativa jednako vrijedna.</t>
  </si>
  <si>
    <t>Cijene iz ponude ugovaratelja radova su fiksne tijekom cijelog vremena gradnje.</t>
  </si>
  <si>
    <t>OSTALI RADOVI</t>
  </si>
  <si>
    <t>Izvoditelj je prije sastavljanja ponude obvezan detaljno proučiti svu ponudbenu dokumentaciju, te opće uvjete, opise i količine radova u troškovniku.
U zasebnoj stavci svake od grupa radova potrebno je nuditi i tekstualno obrazložiti dodatne radove / materijale koji nisu predviđeni stavkama troškovnika predmetne grupe radova, a odnosi se na:
- dodatne troškove nastale kao posljedica specifičnosti nuđenih materijala, proizvoda i radova od strane izvođača
- ustanovljene razlike u količinama.
Dodatni radovi neće se prihvatiti kao valjani ukoliko nisu navedeni sa obrazloženjem Izvoditelja, a kao sastavni dio ponude.</t>
  </si>
  <si>
    <t>ukupna cijena (kn)</t>
  </si>
  <si>
    <t>NAPOMENE:
A) U svemu se pridržavati
- 00. Općih uvjeta izvođenja
B) U slučaju odstupanja opisa stavke od navedenih općih uvjeta primjenjuje se opis iz stavke.</t>
  </si>
  <si>
    <t>01.01.</t>
  </si>
  <si>
    <t>NAPAJANJE OBJEKTA</t>
  </si>
  <si>
    <t>NAPOMENA:</t>
  </si>
  <si>
    <t>U jedinične cijene stavki obavezno uključiti sve nabave, transporte i ugradnje materijala, sav potrebni rad, osnovni i pomoćni materijal  a sve do potpune funkcionalne gotovosti pojedine stavke, uključivo čišćenje nakon dovršetka i u tijeku radova - ako opisom stavke nije drugačije određeno.</t>
  </si>
  <si>
    <t>01.01.01.</t>
  </si>
  <si>
    <t>NAPOJNI KABELI</t>
  </si>
  <si>
    <t>01.01.01.01.</t>
  </si>
  <si>
    <t>PP00-Y 5x10mm2</t>
  </si>
  <si>
    <t>UKUPNO NAPOJNI KABELI</t>
  </si>
  <si>
    <t>01.01.02.</t>
  </si>
  <si>
    <t>PRIKLJUČNI ORMAR KPMO 1</t>
  </si>
  <si>
    <t>01.01.02.01.</t>
  </si>
  <si>
    <t>Demontaža postojećeg KPMO ormara i prespajanje u Novi KPMO 1 ormar u dogovoru sa HEP distribucijom</t>
  </si>
  <si>
    <t>01.01.02.02.</t>
  </si>
  <si>
    <t>Dobava, montaža i spajanje KPMO 1 priključnog ormara</t>
  </si>
  <si>
    <t>01.01.02.03.</t>
  </si>
  <si>
    <r>
      <rPr>
        <sz val="9"/>
        <color theme="1"/>
        <rFont val="Arial"/>
        <family val="2"/>
        <charset val="238"/>
      </rPr>
      <t xml:space="preserve">Izdavanje dokumentacije potrebne za premješta </t>
    </r>
    <r>
      <rPr>
        <sz val="9"/>
        <color theme="1"/>
        <rFont val="Arial"/>
        <family val="2"/>
        <charset val="238"/>
      </rPr>
      <t>mjernog mjesta HEP distributeru</t>
    </r>
    <r>
      <rPr>
        <sz val="12"/>
        <color theme="1"/>
        <rFont val="F"/>
        <charset val="238"/>
      </rPr>
      <t xml:space="preserve"> (</t>
    </r>
    <r>
      <rPr>
        <sz val="8"/>
        <color theme="1"/>
        <rFont val="Arial"/>
        <family val="2"/>
        <charset val="238"/>
      </rPr>
      <t xml:space="preserve">POTVRDU O </t>
    </r>
    <r>
      <rPr>
        <sz val="8"/>
        <color theme="1"/>
        <rFont val="Arial"/>
        <family val="2"/>
        <charset val="238"/>
      </rPr>
      <t xml:space="preserve">UPORABLJIVOSTI ELEKTROENERGETSKOG </t>
    </r>
    <r>
      <rPr>
        <sz val="8"/>
        <color theme="1"/>
        <rFont val="Arial"/>
        <family val="2"/>
        <charset val="238"/>
      </rPr>
      <t>POSTROJENJA I INSTALACIJE</t>
    </r>
    <r>
      <rPr>
        <sz val="8"/>
        <color theme="1"/>
        <rFont val="F"/>
        <charset val="238"/>
      </rPr>
      <t xml:space="preserve"> i </t>
    </r>
    <r>
      <rPr>
        <sz val="8"/>
        <color theme="1"/>
        <rFont val="Arial"/>
        <family val="2"/>
        <charset val="238"/>
      </rPr>
      <t xml:space="preserve"> IZJAVU O </t>
    </r>
    <r>
      <rPr>
        <sz val="8"/>
        <color theme="1"/>
        <rFont val="Arial"/>
        <family val="2"/>
        <charset val="238"/>
      </rPr>
      <t xml:space="preserve">ZAVRŠNOM PREGLEDU I ISPITIVANJU </t>
    </r>
    <r>
      <rPr>
        <sz val="8"/>
        <color theme="1"/>
        <rFont val="Arial"/>
        <family val="2"/>
        <charset val="238"/>
      </rPr>
      <t xml:space="preserve">ELEKTROENERGETSKOG POSTROJENJA I </t>
    </r>
    <r>
      <rPr>
        <sz val="8"/>
        <color theme="1"/>
        <rFont val="Arial"/>
        <family val="2"/>
        <charset val="238"/>
      </rPr>
      <t>INSTALACIJE</t>
    </r>
  </si>
  <si>
    <t>kompl</t>
  </si>
  <si>
    <t>UKUPNO PRIKLJUČNI ORMAR KPMO 1</t>
  </si>
  <si>
    <t>UKUPNO NAPAJANJE OBJEKTA</t>
  </si>
  <si>
    <t>01.02.</t>
  </si>
  <si>
    <t>ELEKTRORAZVODNI ORMARI</t>
  </si>
  <si>
    <t>Uključiti spajanje, ispitivanje i puštanje u rad na objektu.</t>
  </si>
  <si>
    <t>01.02.01.</t>
  </si>
  <si>
    <t>ELEKTRORAZVODNI ORMAR  ˝GRO˝</t>
  </si>
  <si>
    <t>01.02.01.01.</t>
  </si>
  <si>
    <t>Dobava, montaža i spajanje ugradne metalne razdjelnice za smještaj sljedeće opreme</t>
  </si>
  <si>
    <t>01.02.01.02.</t>
  </si>
  <si>
    <t>Strujna diferencijalna sklopka 25A, opremeljna naponskim okidačem</t>
  </si>
  <si>
    <t>01.02.01.03.</t>
  </si>
  <si>
    <t>FID slopka 1p, 25A,0,3mA</t>
  </si>
  <si>
    <t>01.02.01.04.</t>
  </si>
  <si>
    <t>FID slopka 1p, 25A,0,03mA</t>
  </si>
  <si>
    <t>01.02.01.05.</t>
  </si>
  <si>
    <t>Automatski osigurač 1p, B10 A</t>
  </si>
  <si>
    <t>01.02.01.06.</t>
  </si>
  <si>
    <t>Automatski osigurač 1p, B16 A</t>
  </si>
  <si>
    <t>01.02.01.07.</t>
  </si>
  <si>
    <t>Limitator 25A, 1p</t>
  </si>
  <si>
    <t>01.02.01.08.</t>
  </si>
  <si>
    <t>Katodni odvodnik prenapona, 20kA</t>
  </si>
  <si>
    <t>"LEGRAND "</t>
  </si>
  <si>
    <t>01.02.01.09.</t>
  </si>
  <si>
    <t>Džep za dokumentaciju</t>
  </si>
  <si>
    <t>01.02.01.10.</t>
  </si>
  <si>
    <t>Naljepnice upozorenja</t>
  </si>
  <si>
    <t>01.02.01.11.</t>
  </si>
  <si>
    <t>Natpisna pločica ˝GR˝ - gravirana plastika</t>
  </si>
  <si>
    <t xml:space="preserve"> </t>
  </si>
  <si>
    <t>Dimenzije 80x40 mm</t>
  </si>
  <si>
    <t>01.02.01.12.</t>
  </si>
  <si>
    <t>Natpisna pločica  - gravirana plastika</t>
  </si>
  <si>
    <t>01.02.01.13.</t>
  </si>
  <si>
    <t>Redne stezaljke</t>
  </si>
  <si>
    <t>01.02.01.15.</t>
  </si>
  <si>
    <t>Sitni spojni i montažni materijal</t>
  </si>
  <si>
    <t>UKUPNO ELEKTRORAZVODNI ORMAR  ˝GR˝</t>
  </si>
  <si>
    <t>01.02.02.</t>
  </si>
  <si>
    <t>ELEKTRORAZVODNI ORMAR  ˝R˝</t>
  </si>
  <si>
    <t>01.02.02.01.</t>
  </si>
  <si>
    <t>01.02.02.02.</t>
  </si>
  <si>
    <t>01.02.02.03.</t>
  </si>
  <si>
    <t>01.02.02.04.</t>
  </si>
  <si>
    <t>01.02.02.05.</t>
  </si>
  <si>
    <t>01.02.02.06.</t>
  </si>
  <si>
    <t>01.02.02.07.</t>
  </si>
  <si>
    <t>01.02.02.08.</t>
  </si>
  <si>
    <t>Natpisna pločica ˝R˝ - gravirana plastika</t>
  </si>
  <si>
    <t>01.02.02.09.</t>
  </si>
  <si>
    <t>01.02.02.10.</t>
  </si>
  <si>
    <t>01.02.02.11.</t>
  </si>
  <si>
    <t>UKUPNO ELEKTRORAZVODNI ORMAR  ˝R˝</t>
  </si>
  <si>
    <t>UKUPNO ELEKTRORAZVODNI ORMARI</t>
  </si>
  <si>
    <t>01.03.</t>
  </si>
  <si>
    <t>KABELI I VODIČI</t>
  </si>
  <si>
    <t>Uključeno polaganje u kabelske police, instalacijske cijevi ili pod žbuku te spajanje, na oba kraja,  prema odgovarajućim shemama. Kabeli  i vodiči moraju imati certifikat za upotrebu u Republici Hrvatskoj. Na kabelima moraju biti otisnute oznake tipa kabela i vodiča.
Otvori za prolaz instalacija na granici požarnih sektora mora se zabrtviti materijalom jednake otposnosti na požar kao i granični konstrukcijaski element.</t>
  </si>
  <si>
    <t>01.03.01.</t>
  </si>
  <si>
    <t>NYM-J 3×1,5 mm2</t>
  </si>
  <si>
    <t>01.03.02.</t>
  </si>
  <si>
    <t>NYM-J 3×2,5 mm2</t>
  </si>
  <si>
    <t>01.03.03.</t>
  </si>
  <si>
    <t>PP00-Y 5x2,5mm2</t>
  </si>
  <si>
    <t>01.03.04.</t>
  </si>
  <si>
    <t>ETHERNET     FTP  CAT6</t>
  </si>
  <si>
    <t>01.03.05.</t>
  </si>
  <si>
    <t>KOKA 2000</t>
  </si>
  <si>
    <t>01.03.06.</t>
  </si>
  <si>
    <t>Spojni i montažni materijal</t>
  </si>
  <si>
    <t>UKUPNO KABELI I VODIČI</t>
  </si>
  <si>
    <t>01.04.</t>
  </si>
  <si>
    <t>SVJETILJKE</t>
  </si>
  <si>
    <t>Uključena odgovarajuća rasvjetna tijela.</t>
  </si>
  <si>
    <t>01.04.01.</t>
  </si>
  <si>
    <t>Svjetiljke - izbor investitora</t>
  </si>
  <si>
    <t>01.04.02.</t>
  </si>
  <si>
    <t>Montaža, spojni i montažni materijal</t>
  </si>
  <si>
    <t>UKUPNO SVJETILJKE</t>
  </si>
  <si>
    <t>01.05.</t>
  </si>
  <si>
    <t>PRIKLJUČNICE I PREKIDAČI</t>
  </si>
  <si>
    <t>Uzorke dostaviti investitoru na odobrenje.</t>
  </si>
  <si>
    <t>01.05.01.</t>
  </si>
  <si>
    <t>Sklopka  10 A - 250 V, nadgradna, izmjenična</t>
  </si>
  <si>
    <t>"Legrand" Tip: Mosaic  ili jednakovrijedno</t>
  </si>
  <si>
    <t>01.05.02.</t>
  </si>
  <si>
    <t>Sklopka  10 A - 250 V, nadgradna, obična</t>
  </si>
  <si>
    <t>01.05.04.</t>
  </si>
  <si>
    <t>Sklopka  10 A - 250 V, križna ugradna</t>
  </si>
  <si>
    <t>01.05.03.</t>
  </si>
  <si>
    <t>Sklopka  10 A - 250 V, ugradna s indikatorom</t>
  </si>
  <si>
    <t>Priključnica 16 A - 250 V, IP20</t>
  </si>
  <si>
    <t>01.05.05.</t>
  </si>
  <si>
    <t>Priključnica s poklopcem 16 A - 250 V, ugradna, IP44</t>
  </si>
  <si>
    <t>01.05.06.</t>
  </si>
  <si>
    <t>UKUPNO PRIKLJUČNICE I PREKIDAČI</t>
  </si>
  <si>
    <t>01.06.</t>
  </si>
  <si>
    <t>OSTALA OPREMA I PRIBOR</t>
  </si>
  <si>
    <t>01.06.02.</t>
  </si>
  <si>
    <t>Razvodna kutija, plastična</t>
  </si>
  <si>
    <t>IP55 / 4 uvodnice / redne stezaljke</t>
  </si>
  <si>
    <t>01.06.03.</t>
  </si>
  <si>
    <t>Cijev PNT 16</t>
  </si>
  <si>
    <t>01.06.04.</t>
  </si>
  <si>
    <t>01.06.05.</t>
  </si>
  <si>
    <t>Priključnica telefonska 2xRJ45</t>
  </si>
  <si>
    <t>01.06.06.</t>
  </si>
  <si>
    <t>Kabel UTP Cat 6 za generičko kabliranje</t>
  </si>
  <si>
    <t>01.06.08.</t>
  </si>
  <si>
    <t>Razdjelnica telefonska priključna za spajanje operatera opremljene regletom</t>
  </si>
  <si>
    <t>01.06.11.</t>
  </si>
  <si>
    <t>Koaksijalni kabel RG</t>
  </si>
  <si>
    <t>01.06.14.</t>
  </si>
  <si>
    <t>UKUPNO OSTALA OPREMA I PRIBOR</t>
  </si>
  <si>
    <t>01.07.</t>
  </si>
  <si>
    <t>UZEMLJENJE</t>
  </si>
  <si>
    <t>Postavljanje trake uzemljivača u temelje objekta, izrada izvoda za usponske vodove i izvoda za izjednačenje potencijala.</t>
  </si>
  <si>
    <t>01.07.01.</t>
  </si>
  <si>
    <t>Pocinčana FeZn traka 25x4 mm</t>
  </si>
  <si>
    <t>01.07.02.</t>
  </si>
  <si>
    <t>Križna spojnica</t>
  </si>
  <si>
    <t>01.07.03.</t>
  </si>
  <si>
    <t>UKUPNO UZEMLJENJE</t>
  </si>
  <si>
    <t>01.08.</t>
  </si>
  <si>
    <t>IZJEDNAČAVANJE POTENCIJALA</t>
  </si>
  <si>
    <t>01.08.01.</t>
  </si>
  <si>
    <t>Spajanje svih metalnih masa</t>
  </si>
  <si>
    <t>unutar i izvan objekta na uzemljivač vodičem</t>
  </si>
  <si>
    <t>P/F-Y 1x16 mm2 ili pocinčanom trakom</t>
  </si>
  <si>
    <t>FeZN 25x4mm (metalne ograde, vrata, …)</t>
  </si>
  <si>
    <t>01.08.02.</t>
  </si>
  <si>
    <t>UKUPNO IZJEDNAČAVANJE POTENCIJALA</t>
  </si>
  <si>
    <t>01.09.</t>
  </si>
  <si>
    <t>TEHNIČKA DOKUMENTACIJA</t>
  </si>
  <si>
    <t>01.09.03.</t>
  </si>
  <si>
    <t>Ispitivanje instalacije</t>
  </si>
  <si>
    <t>Ispitivanje instalacije i potrebita mjerenja od ovlaštenih institucija se dokazuje kvaliteta izvedenih radova.</t>
  </si>
  <si>
    <t>01.09.04.</t>
  </si>
  <si>
    <t>Dokumentacija za tehnički pregled</t>
  </si>
  <si>
    <t>U skladu s Zakonom o gradnji.</t>
  </si>
  <si>
    <t>UKUPNO TEHNIČKA DOKUMENTACIJA</t>
  </si>
  <si>
    <t>01.</t>
  </si>
  <si>
    <t>ELEKTROTEHNIKA</t>
  </si>
  <si>
    <t>UKUPNO ELEKTROTEHNIKA</t>
  </si>
  <si>
    <t>Rekonstrukcija zgrade društvene namjene Općine Šandrovac-Lovačka kuća u Ravnešu</t>
  </si>
  <si>
    <t>Alen Leljak, mag.ing.aedif., G 5916</t>
  </si>
  <si>
    <t>III.</t>
  </si>
  <si>
    <t>GRAĐEVINA:  Lovačka kuća Ravneš</t>
  </si>
  <si>
    <t>GRAĐEVINA:  Lovačka kuća Ravneš-nadstrešnica</t>
  </si>
  <si>
    <t>GRAĐEVINA:  Lovačka kuća i nadstrešnica Ravneš</t>
  </si>
  <si>
    <t>GRAĐEVINA:  Zgrada društvene namjene Općine Šandrovac-Lovačka kuća u Ravnešu</t>
  </si>
  <si>
    <t>LOVAČKA KUĆA</t>
  </si>
  <si>
    <t>LOVAČKA KUĆA-NADSTREŠNICA</t>
  </si>
  <si>
    <t>Datum:</t>
  </si>
  <si>
    <t>Ponuditelj: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</si>
</sst>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k_n_-;\-* #,##0.00\ _k_n_-;_-* &quot;-&quot;??\ _k_n_-;_-@_-"/>
    <numFmt numFmtId="165" formatCode="d&quot;.&quot;m&quot;.&quot;yyyy"/>
    <numFmt numFmtId="166" formatCode="#,##0.00\ [$€-1]"/>
    <numFmt numFmtId="167" formatCode="[$-41A]General"/>
    <numFmt numFmtId="168" formatCode="[$-41A]#,##0.00"/>
    <numFmt numFmtId="169" formatCode="#,##0.00&quot; &quot;[$€-401]"/>
    <numFmt numFmtId="170" formatCode="#,##0.00&quot;      &quot;;&quot;-&quot;#,##0.00&quot;      &quot;;&quot; -&quot;#&quot;      &quot;;@&quot; &quot;"/>
    <numFmt numFmtId="171" formatCode="[$-41A]d&quot;.&quot;m&quot;.&quot;yyyy"/>
    <numFmt numFmtId="172" formatCode="[$-41A]0.00"/>
    <numFmt numFmtId="173" formatCode="0.0"/>
  </numFmts>
  <fonts count="5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ElegaGarmnd BT"/>
      <family val="1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Tahoma"/>
      <family val="2"/>
      <charset val="238"/>
    </font>
    <font>
      <b/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A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rgb="FF00000A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rgb="FF000080"/>
      <name val="Calibri"/>
      <family val="2"/>
      <charset val="238"/>
    </font>
    <font>
      <b/>
      <i/>
      <sz val="18"/>
      <color rgb="FF943634"/>
      <name val="Agency FB"/>
    </font>
    <font>
      <b/>
      <i/>
      <sz val="18"/>
      <color rgb="FF000000"/>
      <name val="Agency FB"/>
    </font>
    <font>
      <b/>
      <i/>
      <sz val="22"/>
      <color rgb="FF000000"/>
      <name val="Agency FB"/>
    </font>
    <font>
      <b/>
      <i/>
      <sz val="11"/>
      <color rgb="FF000000"/>
      <name val="Agency FB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.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color theme="1"/>
      <name val="F"/>
      <charset val="238"/>
    </font>
    <font>
      <sz val="8"/>
      <color theme="1"/>
      <name val="Arial"/>
      <family val="2"/>
      <charset val="238"/>
    </font>
    <font>
      <sz val="8"/>
      <color theme="1"/>
      <name val="F"/>
      <charset val="238"/>
    </font>
    <font>
      <sz val="11"/>
      <color rgb="FF000000"/>
      <name val="Arial"/>
      <family val="2"/>
      <charset val="238"/>
    </font>
    <font>
      <sz val="10"/>
      <color rgb="FF000000"/>
      <name val="ElegaGarmnd BT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PF Din Text Cond Pro Medium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8">
    <xf numFmtId="0" fontId="0" fillId="0" borderId="0"/>
    <xf numFmtId="0" fontId="4" fillId="0" borderId="0"/>
    <xf numFmtId="0" fontId="1" fillId="0" borderId="0"/>
    <xf numFmtId="0" fontId="10" fillId="0" borderId="0">
      <alignment vertical="top" wrapText="1"/>
    </xf>
    <xf numFmtId="0" fontId="4" fillId="0" borderId="0"/>
    <xf numFmtId="0" fontId="7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167" fontId="38" fillId="0" borderId="0"/>
    <xf numFmtId="0" fontId="41" fillId="0" borderId="0"/>
    <xf numFmtId="170" fontId="38" fillId="0" borderId="0"/>
    <xf numFmtId="167" fontId="46" fillId="0" borderId="0">
      <alignment vertical="top" wrapText="1"/>
    </xf>
    <xf numFmtId="167" fontId="39" fillId="0" borderId="0"/>
    <xf numFmtId="167" fontId="38" fillId="0" borderId="0"/>
    <xf numFmtId="167" fontId="39" fillId="0" borderId="0"/>
    <xf numFmtId="167" fontId="53" fillId="0" borderId="0"/>
    <xf numFmtId="167" fontId="39" fillId="0" borderId="0"/>
  </cellStyleXfs>
  <cellXfs count="338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wrapText="1"/>
    </xf>
    <xf numFmtId="0" fontId="13" fillId="0" borderId="0" xfId="0" applyFont="1" applyAlignment="1">
      <alignment wrapText="1"/>
    </xf>
    <xf numFmtId="0" fontId="4" fillId="0" borderId="0" xfId="0" applyFont="1"/>
    <xf numFmtId="4" fontId="4" fillId="2" borderId="0" xfId="0" applyNumberFormat="1" applyFont="1" applyFill="1"/>
    <xf numFmtId="4" fontId="4" fillId="0" borderId="0" xfId="0" applyNumberFormat="1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 vertical="top"/>
    </xf>
    <xf numFmtId="4" fontId="4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 applyProtection="1">
      <alignment horizontal="right" wrapText="1"/>
      <protection locked="0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center" vertical="top"/>
    </xf>
    <xf numFmtId="49" fontId="3" fillId="3" borderId="0" xfId="0" applyNumberFormat="1" applyFont="1" applyFill="1" applyAlignment="1">
      <alignment horizontal="center" vertical="top"/>
    </xf>
    <xf numFmtId="0" fontId="8" fillId="3" borderId="0" xfId="0" applyFont="1" applyFill="1" applyAlignment="1">
      <alignment horizontal="left" vertical="center"/>
    </xf>
    <xf numFmtId="4" fontId="4" fillId="0" borderId="0" xfId="7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8" fillId="3" borderId="0" xfId="0" applyFont="1" applyFill="1" applyAlignment="1">
      <alignment horizontal="left" vertical="top" wrapText="1"/>
    </xf>
    <xf numFmtId="0" fontId="9" fillId="0" borderId="0" xfId="0" applyFont="1" applyAlignment="1">
      <alignment vertical="top" wrapText="1"/>
    </xf>
    <xf numFmtId="49" fontId="15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/>
    </xf>
    <xf numFmtId="4" fontId="15" fillId="0" borderId="0" xfId="7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 applyProtection="1">
      <alignment horizontal="right"/>
      <protection locked="0"/>
    </xf>
    <xf numFmtId="0" fontId="15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4" fontId="18" fillId="0" borderId="0" xfId="7" applyNumberFormat="1" applyFont="1" applyBorder="1" applyAlignment="1">
      <alignment horizontal="righ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4" fontId="18" fillId="0" borderId="0" xfId="7" applyNumberFormat="1" applyFont="1" applyBorder="1" applyAlignment="1">
      <alignment horizontal="right" vertical="center"/>
    </xf>
    <xf numFmtId="4" fontId="15" fillId="0" borderId="0" xfId="0" applyNumberFormat="1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0" fontId="15" fillId="0" borderId="0" xfId="0" applyFont="1"/>
    <xf numFmtId="4" fontId="15" fillId="0" borderId="0" xfId="7" applyNumberFormat="1" applyFont="1" applyBorder="1" applyAlignment="1"/>
    <xf numFmtId="0" fontId="1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20" fillId="0" borderId="0" xfId="0" applyFont="1" applyAlignment="1">
      <alignment wrapText="1"/>
    </xf>
    <xf numFmtId="4" fontId="13" fillId="0" borderId="0" xfId="7" applyNumberFormat="1" applyFont="1" applyBorder="1" applyAlignment="1">
      <alignment horizontal="righ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top"/>
    </xf>
    <xf numFmtId="0" fontId="15" fillId="5" borderId="0" xfId="0" applyFont="1" applyFill="1" applyAlignment="1">
      <alignment horizontal="center" vertical="top"/>
    </xf>
    <xf numFmtId="0" fontId="3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center" vertical="top"/>
    </xf>
    <xf numFmtId="49" fontId="4" fillId="4" borderId="0" xfId="0" applyNumberFormat="1" applyFont="1" applyFill="1" applyAlignment="1">
      <alignment horizontal="center" vertical="top"/>
    </xf>
    <xf numFmtId="4" fontId="4" fillId="0" borderId="0" xfId="7" applyNumberFormat="1" applyFont="1" applyFill="1" applyBorder="1" applyAlignment="1">
      <alignment horizontal="right"/>
    </xf>
    <xf numFmtId="0" fontId="4" fillId="4" borderId="0" xfId="0" applyFont="1" applyFill="1" applyAlignment="1">
      <alignment horizontal="center" vertical="top"/>
    </xf>
    <xf numFmtId="4" fontId="0" fillId="0" borderId="0" xfId="0" applyNumberFormat="1"/>
    <xf numFmtId="4" fontId="19" fillId="0" borderId="0" xfId="0" applyNumberFormat="1" applyFont="1" applyAlignment="1">
      <alignment horizontal="left" wrapText="1"/>
    </xf>
    <xf numFmtId="4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top" wrapText="1"/>
    </xf>
    <xf numFmtId="14" fontId="3" fillId="5" borderId="0" xfId="0" applyNumberFormat="1" applyFont="1" applyFill="1" applyAlignment="1">
      <alignment horizontal="left" vertical="top" wrapText="1"/>
    </xf>
    <xf numFmtId="0" fontId="5" fillId="5" borderId="0" xfId="0" applyFont="1" applyFill="1" applyAlignment="1">
      <alignment vertical="top" wrapText="1"/>
    </xf>
    <xf numFmtId="0" fontId="3" fillId="5" borderId="0" xfId="0" applyFont="1" applyFill="1" applyAlignment="1">
      <alignment wrapText="1"/>
    </xf>
    <xf numFmtId="4" fontId="3" fillId="5" borderId="0" xfId="0" applyNumberFormat="1" applyFont="1" applyFill="1" applyAlignment="1">
      <alignment horizontal="right" wrapText="1"/>
    </xf>
    <xf numFmtId="4" fontId="3" fillId="5" borderId="0" xfId="0" applyNumberFormat="1" applyFont="1" applyFill="1" applyAlignment="1" applyProtection="1">
      <alignment horizontal="right" wrapText="1"/>
      <protection locked="0"/>
    </xf>
    <xf numFmtId="0" fontId="13" fillId="5" borderId="0" xfId="0" applyFont="1" applyFill="1" applyAlignment="1">
      <alignment wrapText="1"/>
    </xf>
    <xf numFmtId="0" fontId="20" fillId="5" borderId="0" xfId="0" applyFont="1" applyFill="1" applyAlignment="1">
      <alignment wrapText="1"/>
    </xf>
    <xf numFmtId="166" fontId="0" fillId="0" borderId="0" xfId="0" applyNumberFormat="1"/>
    <xf numFmtId="166" fontId="19" fillId="0" borderId="0" xfId="0" applyNumberFormat="1" applyFont="1" applyAlignment="1">
      <alignment horizontal="left" wrapText="1"/>
    </xf>
    <xf numFmtId="166" fontId="19" fillId="0" borderId="0" xfId="0" applyNumberFormat="1" applyFont="1" applyAlignment="1">
      <alignment horizontal="center" vertical="top"/>
    </xf>
    <xf numFmtId="166" fontId="3" fillId="0" borderId="0" xfId="0" applyNumberFormat="1" applyFont="1" applyAlignment="1">
      <alignment horizontal="right" wrapText="1"/>
    </xf>
    <xf numFmtId="166" fontId="5" fillId="5" borderId="0" xfId="0" applyNumberFormat="1" applyFont="1" applyFill="1" applyAlignment="1">
      <alignment horizontal="right" wrapText="1"/>
    </xf>
    <xf numFmtId="166" fontId="19" fillId="0" borderId="0" xfId="0" applyNumberFormat="1" applyFont="1" applyAlignment="1">
      <alignment wrapText="1"/>
    </xf>
    <xf numFmtId="166" fontId="19" fillId="5" borderId="0" xfId="0" applyNumberFormat="1" applyFont="1" applyFill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/>
    </xf>
    <xf numFmtId="4" fontId="18" fillId="4" borderId="0" xfId="7" applyNumberFormat="1" applyFont="1" applyFill="1" applyBorder="1" applyAlignment="1">
      <alignment horizontal="right"/>
    </xf>
    <xf numFmtId="4" fontId="4" fillId="4" borderId="0" xfId="0" applyNumberFormat="1" applyFont="1" applyFill="1" applyAlignment="1" applyProtection="1">
      <alignment horizontal="right"/>
      <protection locked="0"/>
    </xf>
    <xf numFmtId="0" fontId="3" fillId="5" borderId="0" xfId="0" applyFont="1" applyFill="1" applyAlignment="1">
      <alignment horizontal="center" vertical="center"/>
    </xf>
    <xf numFmtId="4" fontId="18" fillId="5" borderId="0" xfId="7" applyNumberFormat="1" applyFont="1" applyFill="1" applyBorder="1" applyAlignment="1">
      <alignment horizontal="right" vertical="center"/>
    </xf>
    <xf numFmtId="4" fontId="4" fillId="5" borderId="0" xfId="0" applyNumberFormat="1" applyFont="1" applyFill="1" applyAlignment="1" applyProtection="1">
      <alignment horizontal="right" vertical="center"/>
      <protection locked="0"/>
    </xf>
    <xf numFmtId="0" fontId="8" fillId="5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/>
    </xf>
    <xf numFmtId="4" fontId="15" fillId="4" borderId="0" xfId="7" applyNumberFormat="1" applyFont="1" applyFill="1" applyBorder="1" applyAlignment="1">
      <alignment horizontal="right"/>
    </xf>
    <xf numFmtId="49" fontId="3" fillId="5" borderId="0" xfId="0" applyNumberFormat="1" applyFont="1" applyFill="1" applyAlignment="1">
      <alignment horizontal="center" vertical="top"/>
    </xf>
    <xf numFmtId="0" fontId="4" fillId="5" borderId="0" xfId="0" applyFont="1" applyFill="1" applyAlignment="1">
      <alignment horizontal="center"/>
    </xf>
    <xf numFmtId="4" fontId="15" fillId="5" borderId="0" xfId="7" applyNumberFormat="1" applyFont="1" applyFill="1" applyBorder="1" applyAlignment="1">
      <alignment horizontal="right"/>
    </xf>
    <xf numFmtId="4" fontId="4" fillId="5" borderId="0" xfId="0" applyNumberFormat="1" applyFont="1" applyFill="1" applyAlignment="1" applyProtection="1">
      <alignment horizontal="right"/>
      <protection locked="0"/>
    </xf>
    <xf numFmtId="166" fontId="2" fillId="0" borderId="0" xfId="0" applyNumberFormat="1" applyFont="1"/>
    <xf numFmtId="166" fontId="4" fillId="0" borderId="0" xfId="0" applyNumberFormat="1" applyFont="1"/>
    <xf numFmtId="166" fontId="4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3" fillId="5" borderId="0" xfId="0" applyNumberFormat="1" applyFont="1" applyFill="1" applyAlignment="1">
      <alignment horizontal="right"/>
    </xf>
    <xf numFmtId="166" fontId="3" fillId="0" borderId="0" xfId="0" applyNumberFormat="1" applyFont="1" applyAlignment="1">
      <alignment horizontal="right"/>
    </xf>
    <xf numFmtId="166" fontId="3" fillId="4" borderId="0" xfId="0" applyNumberFormat="1" applyFont="1" applyFill="1" applyAlignment="1">
      <alignment horizontal="right"/>
    </xf>
    <xf numFmtId="166" fontId="18" fillId="0" borderId="0" xfId="0" applyNumberFormat="1" applyFont="1" applyAlignment="1">
      <alignment horizontal="right"/>
    </xf>
    <xf numFmtId="166" fontId="3" fillId="5" borderId="0" xfId="0" applyNumberFormat="1" applyFont="1" applyFill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166" fontId="3" fillId="0" borderId="0" xfId="0" applyNumberFormat="1" applyFont="1"/>
    <xf numFmtId="49" fontId="4" fillId="5" borderId="0" xfId="0" applyNumberFormat="1" applyFont="1" applyFill="1" applyAlignment="1">
      <alignment horizontal="center" vertical="top"/>
    </xf>
    <xf numFmtId="0" fontId="8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/>
    </xf>
    <xf numFmtId="4" fontId="18" fillId="5" borderId="0" xfId="7" applyNumberFormat="1" applyFont="1" applyFill="1" applyBorder="1" applyAlignment="1">
      <alignment horizontal="right"/>
    </xf>
    <xf numFmtId="0" fontId="8" fillId="5" borderId="0" xfId="0" applyFont="1" applyFill="1" applyAlignment="1">
      <alignment horizontal="left"/>
    </xf>
    <xf numFmtId="0" fontId="4" fillId="5" borderId="0" xfId="0" applyFont="1" applyFill="1"/>
    <xf numFmtId="0" fontId="15" fillId="5" borderId="0" xfId="0" applyFont="1" applyFill="1"/>
    <xf numFmtId="166" fontId="3" fillId="5" borderId="0" xfId="0" applyNumberFormat="1" applyFont="1" applyFill="1"/>
    <xf numFmtId="0" fontId="9" fillId="0" borderId="0" xfId="0" applyFont="1" applyAlignment="1">
      <alignment vertical="center" wrapText="1"/>
    </xf>
    <xf numFmtId="0" fontId="22" fillId="5" borderId="0" xfId="0" applyFont="1" applyFill="1" applyAlignment="1">
      <alignment horizontal="center" vertical="top"/>
    </xf>
    <xf numFmtId="0" fontId="22" fillId="5" borderId="0" xfId="0" applyFont="1" applyFill="1"/>
    <xf numFmtId="0" fontId="22" fillId="5" borderId="0" xfId="0" applyFont="1" applyFill="1" applyAlignment="1">
      <alignment horizontal="center"/>
    </xf>
    <xf numFmtId="4" fontId="22" fillId="5" borderId="0" xfId="0" applyNumberFormat="1" applyFont="1" applyFill="1" applyAlignment="1">
      <alignment horizontal="center" vertical="top"/>
    </xf>
    <xf numFmtId="4" fontId="22" fillId="5" borderId="0" xfId="0" applyNumberFormat="1" applyFont="1" applyFill="1" applyAlignment="1">
      <alignment horizontal="left" wrapText="1"/>
    </xf>
    <xf numFmtId="166" fontId="22" fillId="5" borderId="0" xfId="0" applyNumberFormat="1" applyFont="1" applyFill="1" applyAlignment="1">
      <alignment horizontal="left" vertical="center"/>
    </xf>
    <xf numFmtId="0" fontId="14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horizontal="center"/>
    </xf>
    <xf numFmtId="4" fontId="14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4" fontId="22" fillId="5" borderId="0" xfId="0" applyNumberFormat="1" applyFont="1" applyFill="1"/>
    <xf numFmtId="166" fontId="22" fillId="5" borderId="0" xfId="0" applyNumberFormat="1" applyFont="1" applyFill="1"/>
    <xf numFmtId="0" fontId="22" fillId="5" borderId="0" xfId="0" applyFont="1" applyFill="1" applyAlignment="1">
      <alignment vertical="top"/>
    </xf>
    <xf numFmtId="14" fontId="8" fillId="5" borderId="0" xfId="0" applyNumberFormat="1" applyFont="1" applyFill="1" applyAlignment="1">
      <alignment horizontal="center" vertical="top" wrapText="1"/>
    </xf>
    <xf numFmtId="0" fontId="8" fillId="5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4" fontId="9" fillId="5" borderId="0" xfId="0" applyNumberFormat="1" applyFont="1" applyFill="1" applyAlignment="1">
      <alignment horizontal="right" wrapText="1"/>
    </xf>
    <xf numFmtId="4" fontId="9" fillId="5" borderId="0" xfId="0" applyNumberFormat="1" applyFont="1" applyFill="1" applyAlignment="1" applyProtection="1">
      <alignment horizontal="right" wrapText="1"/>
      <protection locked="0"/>
    </xf>
    <xf numFmtId="166" fontId="9" fillId="5" borderId="0" xfId="0" applyNumberFormat="1" applyFont="1" applyFill="1" applyAlignment="1">
      <alignment horizontal="right" wrapText="1"/>
    </xf>
    <xf numFmtId="14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wrapText="1"/>
    </xf>
    <xf numFmtId="4" fontId="9" fillId="0" borderId="0" xfId="0" applyNumberFormat="1" applyFont="1" applyAlignment="1">
      <alignment horizontal="right" wrapText="1"/>
    </xf>
    <xf numFmtId="4" fontId="9" fillId="0" borderId="0" xfId="0" applyNumberFormat="1" applyFont="1" applyAlignment="1" applyProtection="1">
      <alignment horizontal="right" wrapText="1"/>
      <protection locked="0"/>
    </xf>
    <xf numFmtId="166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 wrapText="1"/>
    </xf>
    <xf numFmtId="4" fontId="9" fillId="0" borderId="0" xfId="0" applyNumberFormat="1" applyFont="1" applyAlignment="1" applyProtection="1">
      <alignment horizontal="center" wrapText="1"/>
      <protection locked="0"/>
    </xf>
    <xf numFmtId="0" fontId="14" fillId="0" borderId="0" xfId="6" applyFont="1" applyAlignment="1">
      <alignment horizontal="justify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4" fontId="16" fillId="0" borderId="0" xfId="0" applyNumberFormat="1" applyFont="1" applyAlignment="1" applyProtection="1">
      <alignment horizontal="right" wrapText="1"/>
      <protection locked="0"/>
    </xf>
    <xf numFmtId="0" fontId="16" fillId="0" borderId="0" xfId="0" applyFont="1" applyAlignment="1">
      <alignment horizontal="center" wrapText="1"/>
    </xf>
    <xf numFmtId="0" fontId="8" fillId="5" borderId="0" xfId="0" applyFont="1" applyFill="1" applyAlignment="1">
      <alignment vertical="top" wrapText="1"/>
    </xf>
    <xf numFmtId="4" fontId="8" fillId="5" borderId="0" xfId="0" applyNumberFormat="1" applyFont="1" applyFill="1" applyAlignment="1">
      <alignment horizontal="right" wrapText="1"/>
    </xf>
    <xf numFmtId="4" fontId="8" fillId="5" borderId="0" xfId="0" applyNumberFormat="1" applyFont="1" applyFill="1" applyAlignment="1" applyProtection="1">
      <alignment horizontal="right" wrapText="1"/>
      <protection locked="0"/>
    </xf>
    <xf numFmtId="166" fontId="8" fillId="5" borderId="0" xfId="0" applyNumberFormat="1" applyFont="1" applyFill="1" applyAlignment="1">
      <alignment horizontal="right" wrapText="1"/>
    </xf>
    <xf numFmtId="166" fontId="22" fillId="0" borderId="0" xfId="0" applyNumberFormat="1" applyFont="1"/>
    <xf numFmtId="0" fontId="8" fillId="0" borderId="0" xfId="0" applyFont="1" applyAlignment="1">
      <alignment vertical="top" wrapText="1"/>
    </xf>
    <xf numFmtId="0" fontId="14" fillId="5" borderId="0" xfId="0" applyFont="1" applyFill="1" applyAlignment="1">
      <alignment horizontal="center" vertical="top"/>
    </xf>
    <xf numFmtId="0" fontId="14" fillId="5" borderId="0" xfId="0" applyFont="1" applyFill="1" applyAlignment="1">
      <alignment horizontal="center"/>
    </xf>
    <xf numFmtId="4" fontId="14" fillId="5" borderId="0" xfId="0" applyNumberFormat="1" applyFont="1" applyFill="1"/>
    <xf numFmtId="0" fontId="22" fillId="0" borderId="0" xfId="0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" fillId="5" borderId="0" xfId="0" applyFont="1" applyFill="1" applyAlignment="1">
      <alignment horizontal="center" vertical="top"/>
    </xf>
    <xf numFmtId="0" fontId="22" fillId="5" borderId="0" xfId="0" applyFont="1" applyFill="1" applyAlignment="1">
      <alignment horizontal="center" vertical="center"/>
    </xf>
    <xf numFmtId="14" fontId="8" fillId="5" borderId="0" xfId="0" applyNumberFormat="1" applyFont="1" applyFill="1" applyAlignment="1">
      <alignment horizontal="center" vertical="center" wrapText="1"/>
    </xf>
    <xf numFmtId="166" fontId="22" fillId="0" borderId="0" xfId="0" applyNumberFormat="1" applyFont="1" applyAlignment="1">
      <alignment horizontal="right" vertical="center"/>
    </xf>
    <xf numFmtId="165" fontId="12" fillId="5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center" vertical="center" wrapText="1"/>
    </xf>
    <xf numFmtId="4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66" fontId="12" fillId="5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wrapText="1"/>
    </xf>
    <xf numFmtId="0" fontId="24" fillId="0" borderId="0" xfId="8" applyFont="1"/>
    <xf numFmtId="0" fontId="25" fillId="0" borderId="0" xfId="8" applyFont="1"/>
    <xf numFmtId="0" fontId="4" fillId="0" borderId="0" xfId="8"/>
    <xf numFmtId="0" fontId="26" fillId="0" borderId="0" xfId="8" applyFont="1" applyAlignment="1">
      <alignment vertical="center"/>
    </xf>
    <xf numFmtId="0" fontId="25" fillId="0" borderId="0" xfId="8" applyFont="1" applyAlignment="1">
      <alignment vertical="center"/>
    </xf>
    <xf numFmtId="0" fontId="27" fillId="0" borderId="0" xfId="8" applyFont="1" applyAlignment="1">
      <alignment vertical="center"/>
    </xf>
    <xf numFmtId="0" fontId="28" fillId="0" borderId="0" xfId="8" applyFont="1" applyAlignment="1">
      <alignment vertical="center"/>
    </xf>
    <xf numFmtId="4" fontId="25" fillId="0" borderId="0" xfId="8" applyNumberFormat="1" applyFont="1"/>
    <xf numFmtId="0" fontId="25" fillId="0" borderId="0" xfId="8" applyFont="1" applyAlignment="1">
      <alignment vertical="top" wrapText="1"/>
    </xf>
    <xf numFmtId="0" fontId="29" fillId="0" borderId="0" xfId="8" applyFont="1" applyAlignment="1">
      <alignment vertical="center"/>
    </xf>
    <xf numFmtId="0" fontId="31" fillId="0" borderId="0" xfId="8" applyFont="1" applyAlignment="1">
      <alignment vertical="center"/>
    </xf>
    <xf numFmtId="0" fontId="33" fillId="0" borderId="0" xfId="8" applyFont="1" applyAlignment="1">
      <alignment vertical="center"/>
    </xf>
    <xf numFmtId="0" fontId="26" fillId="0" borderId="0" xfId="8" applyFont="1" applyAlignment="1">
      <alignment horizontal="left" vertical="center"/>
    </xf>
    <xf numFmtId="0" fontId="25" fillId="0" borderId="0" xfId="8" applyFont="1" applyAlignment="1">
      <alignment horizontal="left" vertical="center"/>
    </xf>
    <xf numFmtId="0" fontId="34" fillId="0" borderId="0" xfId="0" applyFont="1"/>
    <xf numFmtId="167" fontId="39" fillId="0" borderId="0" xfId="9" applyFont="1" applyAlignment="1">
      <alignment wrapText="1"/>
    </xf>
    <xf numFmtId="167" fontId="38" fillId="0" borderId="0" xfId="9" applyAlignment="1">
      <alignment horizontal="center" vertical="top"/>
    </xf>
    <xf numFmtId="167" fontId="38" fillId="0" borderId="0" xfId="9" applyAlignment="1">
      <alignment horizontal="center"/>
    </xf>
    <xf numFmtId="168" fontId="38" fillId="0" borderId="0" xfId="9" applyNumberFormat="1"/>
    <xf numFmtId="169" fontId="38" fillId="0" borderId="0" xfId="9" applyNumberFormat="1"/>
    <xf numFmtId="167" fontId="39" fillId="0" borderId="0" xfId="9" applyFont="1" applyAlignment="1">
      <alignment horizontal="center" vertical="top"/>
    </xf>
    <xf numFmtId="167" fontId="40" fillId="0" borderId="0" xfId="9" applyFont="1" applyAlignment="1">
      <alignment horizontal="left" wrapText="1"/>
    </xf>
    <xf numFmtId="0" fontId="41" fillId="0" borderId="0" xfId="10"/>
    <xf numFmtId="168" fontId="42" fillId="0" borderId="0" xfId="9" applyNumberFormat="1" applyFont="1"/>
    <xf numFmtId="167" fontId="40" fillId="0" borderId="0" xfId="9" applyFont="1" applyAlignment="1">
      <alignment horizontal="left" vertical="center" wrapText="1"/>
    </xf>
    <xf numFmtId="167" fontId="43" fillId="0" borderId="0" xfId="9" applyFont="1" applyAlignment="1">
      <alignment horizontal="left" vertical="center" indent="11"/>
    </xf>
    <xf numFmtId="168" fontId="39" fillId="0" borderId="0" xfId="11" applyNumberFormat="1" applyFont="1"/>
    <xf numFmtId="168" fontId="39" fillId="6" borderId="0" xfId="9" applyNumberFormat="1" applyFont="1" applyFill="1"/>
    <xf numFmtId="168" fontId="39" fillId="0" borderId="0" xfId="9" applyNumberFormat="1" applyFont="1"/>
    <xf numFmtId="167" fontId="39" fillId="0" borderId="0" xfId="9" applyFont="1" applyAlignment="1">
      <alignment horizontal="left" vertical="top" wrapText="1"/>
    </xf>
    <xf numFmtId="165" fontId="12" fillId="0" borderId="5" xfId="9" applyNumberFormat="1" applyFont="1" applyBorder="1" applyAlignment="1">
      <alignment horizontal="center" vertical="center" wrapText="1"/>
    </xf>
    <xf numFmtId="167" fontId="12" fillId="0" borderId="5" xfId="9" applyFont="1" applyBorder="1" applyAlignment="1">
      <alignment horizontal="center" vertical="center" wrapText="1"/>
    </xf>
    <xf numFmtId="168" fontId="12" fillId="0" borderId="5" xfId="9" applyNumberFormat="1" applyFont="1" applyBorder="1" applyAlignment="1">
      <alignment horizontal="center" vertical="center" wrapText="1"/>
    </xf>
    <xf numFmtId="168" fontId="12" fillId="0" borderId="5" xfId="9" applyNumberFormat="1" applyFont="1" applyBorder="1" applyAlignment="1" applyProtection="1">
      <alignment horizontal="center" wrapText="1"/>
      <protection locked="0"/>
    </xf>
    <xf numFmtId="168" fontId="12" fillId="0" borderId="5" xfId="9" applyNumberFormat="1" applyFont="1" applyBorder="1" applyAlignment="1">
      <alignment horizontal="center" wrapText="1"/>
    </xf>
    <xf numFmtId="165" fontId="12" fillId="0" borderId="0" xfId="9" applyNumberFormat="1" applyFont="1" applyAlignment="1">
      <alignment horizontal="center" vertical="center" wrapText="1"/>
    </xf>
    <xf numFmtId="167" fontId="12" fillId="0" borderId="0" xfId="9" applyFont="1" applyAlignment="1">
      <alignment horizontal="center" vertical="center" wrapText="1"/>
    </xf>
    <xf numFmtId="168" fontId="12" fillId="0" borderId="0" xfId="9" applyNumberFormat="1" applyFont="1" applyAlignment="1">
      <alignment horizontal="center" vertical="center" wrapText="1"/>
    </xf>
    <xf numFmtId="168" fontId="12" fillId="0" borderId="0" xfId="9" applyNumberFormat="1" applyFont="1" applyAlignment="1" applyProtection="1">
      <alignment horizontal="center" wrapText="1"/>
      <protection locked="0"/>
    </xf>
    <xf numFmtId="168" fontId="12" fillId="0" borderId="0" xfId="9" applyNumberFormat="1" applyFont="1" applyAlignment="1">
      <alignment horizontal="center" wrapText="1"/>
    </xf>
    <xf numFmtId="171" fontId="39" fillId="0" borderId="0" xfId="9" applyNumberFormat="1" applyFont="1" applyAlignment="1">
      <alignment horizontal="left" vertical="top" wrapText="1"/>
    </xf>
    <xf numFmtId="167" fontId="40" fillId="0" borderId="0" xfId="9" applyFont="1" applyAlignment="1">
      <alignment horizontal="justify" vertical="top" wrapText="1"/>
    </xf>
    <xf numFmtId="168" fontId="39" fillId="0" borderId="0" xfId="9" applyNumberFormat="1" applyFont="1" applyAlignment="1">
      <alignment horizontal="right" wrapText="1"/>
    </xf>
    <xf numFmtId="168" fontId="39" fillId="0" borderId="0" xfId="9" applyNumberFormat="1" applyFont="1" applyAlignment="1" applyProtection="1">
      <alignment horizontal="right" wrapText="1"/>
      <protection locked="0"/>
    </xf>
    <xf numFmtId="167" fontId="39" fillId="0" borderId="0" xfId="9" applyFont="1" applyAlignment="1">
      <alignment vertical="top" wrapText="1"/>
    </xf>
    <xf numFmtId="49" fontId="40" fillId="0" borderId="6" xfId="9" applyNumberFormat="1" applyFont="1" applyBorder="1" applyAlignment="1">
      <alignment vertical="top"/>
    </xf>
    <xf numFmtId="167" fontId="40" fillId="0" borderId="6" xfId="9" applyFont="1" applyBorder="1" applyAlignment="1">
      <alignment horizontal="justify" vertical="top" wrapText="1"/>
    </xf>
    <xf numFmtId="167" fontId="40" fillId="0" borderId="6" xfId="9" applyFont="1" applyBorder="1" applyAlignment="1">
      <alignment horizontal="center" vertical="top"/>
    </xf>
    <xf numFmtId="168" fontId="40" fillId="0" borderId="6" xfId="9" applyNumberFormat="1" applyFont="1" applyBorder="1" applyAlignment="1">
      <alignment vertical="top"/>
    </xf>
    <xf numFmtId="168" fontId="40" fillId="0" borderId="6" xfId="9" applyNumberFormat="1" applyFont="1" applyBorder="1" applyAlignment="1" applyProtection="1">
      <alignment vertical="top"/>
      <protection locked="0"/>
    </xf>
    <xf numFmtId="167" fontId="40" fillId="0" borderId="0" xfId="9" applyFont="1" applyAlignment="1">
      <alignment vertical="top"/>
    </xf>
    <xf numFmtId="167" fontId="39" fillId="0" borderId="0" xfId="9" applyFont="1" applyAlignment="1">
      <alignment horizontal="center" vertical="top" wrapText="1"/>
    </xf>
    <xf numFmtId="167" fontId="44" fillId="0" borderId="0" xfId="9" applyFont="1" applyAlignment="1">
      <alignment vertical="top"/>
    </xf>
    <xf numFmtId="49" fontId="45" fillId="0" borderId="0" xfId="9" applyNumberFormat="1" applyFont="1" applyAlignment="1">
      <alignment vertical="top"/>
    </xf>
    <xf numFmtId="167" fontId="45" fillId="0" borderId="0" xfId="9" applyFont="1" applyAlignment="1">
      <alignment horizontal="justify" vertical="top" wrapText="1"/>
    </xf>
    <xf numFmtId="167" fontId="45" fillId="0" borderId="0" xfId="9" applyFont="1" applyAlignment="1">
      <alignment horizontal="center" vertical="top"/>
    </xf>
    <xf numFmtId="168" fontId="44" fillId="0" borderId="0" xfId="9" applyNumberFormat="1" applyFont="1" applyAlignment="1">
      <alignment vertical="top"/>
    </xf>
    <xf numFmtId="168" fontId="45" fillId="0" borderId="0" xfId="9" applyNumberFormat="1" applyFont="1" applyAlignment="1" applyProtection="1">
      <alignment vertical="top"/>
      <protection locked="0"/>
    </xf>
    <xf numFmtId="167" fontId="39" fillId="0" borderId="0" xfId="12" applyFont="1">
      <alignment vertical="top" wrapText="1"/>
    </xf>
    <xf numFmtId="49" fontId="40" fillId="0" borderId="7" xfId="9" applyNumberFormat="1" applyFont="1" applyBorder="1" applyAlignment="1">
      <alignment vertical="top"/>
    </xf>
    <xf numFmtId="167" fontId="40" fillId="0" borderId="7" xfId="9" applyFont="1" applyBorder="1" applyAlignment="1">
      <alignment horizontal="justify" vertical="top" wrapText="1"/>
    </xf>
    <xf numFmtId="167" fontId="47" fillId="0" borderId="7" xfId="13" applyFont="1" applyBorder="1" applyAlignment="1">
      <alignment horizontal="left" vertical="top" wrapText="1"/>
    </xf>
    <xf numFmtId="49" fontId="40" fillId="0" borderId="0" xfId="9" applyNumberFormat="1" applyFont="1" applyAlignment="1">
      <alignment vertical="top"/>
    </xf>
    <xf numFmtId="167" fontId="47" fillId="0" borderId="0" xfId="13" applyFont="1" applyAlignment="1">
      <alignment horizontal="left" vertical="top" wrapText="1"/>
    </xf>
    <xf numFmtId="167" fontId="40" fillId="0" borderId="0" xfId="9" applyFont="1" applyAlignment="1">
      <alignment horizontal="center" vertical="top"/>
    </xf>
    <xf numFmtId="168" fontId="40" fillId="0" borderId="0" xfId="9" applyNumberFormat="1" applyFont="1" applyAlignment="1">
      <alignment horizontal="right" vertical="center"/>
    </xf>
    <xf numFmtId="168" fontId="40" fillId="0" borderId="0" xfId="9" applyNumberFormat="1" applyFont="1" applyAlignment="1" applyProtection="1">
      <alignment horizontal="right" vertical="center"/>
      <protection locked="0"/>
    </xf>
    <xf numFmtId="49" fontId="40" fillId="0" borderId="8" xfId="9" applyNumberFormat="1" applyFont="1" applyBorder="1" applyAlignment="1">
      <alignment vertical="top"/>
    </xf>
    <xf numFmtId="167" fontId="40" fillId="0" borderId="8" xfId="9" applyFont="1" applyBorder="1" applyAlignment="1">
      <alignment horizontal="justify" vertical="top" wrapText="1"/>
    </xf>
    <xf numFmtId="167" fontId="47" fillId="0" borderId="8" xfId="13" applyFont="1" applyBorder="1" applyAlignment="1">
      <alignment horizontal="left" vertical="top" wrapText="1"/>
    </xf>
    <xf numFmtId="168" fontId="48" fillId="0" borderId="8" xfId="9" applyNumberFormat="1" applyFont="1" applyBorder="1" applyAlignment="1">
      <alignment horizontal="right" vertical="top"/>
    </xf>
    <xf numFmtId="168" fontId="48" fillId="0" borderId="0" xfId="9" applyNumberFormat="1" applyFont="1" applyAlignment="1">
      <alignment horizontal="right" vertical="top"/>
    </xf>
    <xf numFmtId="0" fontId="41" fillId="0" borderId="8" xfId="10" applyBorder="1"/>
    <xf numFmtId="172" fontId="40" fillId="0" borderId="0" xfId="13" applyNumberFormat="1" applyFont="1" applyAlignment="1">
      <alignment horizontal="right" vertical="top" wrapText="1"/>
    </xf>
    <xf numFmtId="168" fontId="40" fillId="0" borderId="0" xfId="13" applyNumberFormat="1" applyFont="1" applyAlignment="1">
      <alignment horizontal="right" vertical="top" wrapText="1"/>
    </xf>
    <xf numFmtId="168" fontId="40" fillId="0" borderId="0" xfId="9" applyNumberFormat="1" applyFont="1" applyAlignment="1">
      <alignment horizontal="right" vertical="top"/>
    </xf>
    <xf numFmtId="167" fontId="40" fillId="0" borderId="0" xfId="9" applyFont="1" applyAlignment="1">
      <alignment vertical="top" wrapText="1"/>
    </xf>
    <xf numFmtId="167" fontId="40" fillId="0" borderId="0" xfId="13" applyFont="1" applyAlignment="1">
      <alignment horizontal="right" vertical="top" wrapText="1"/>
    </xf>
    <xf numFmtId="167" fontId="40" fillId="0" borderId="8" xfId="13" applyFont="1" applyBorder="1" applyAlignment="1">
      <alignment horizontal="right" vertical="top" wrapText="1"/>
    </xf>
    <xf numFmtId="168" fontId="48" fillId="0" borderId="6" xfId="9" applyNumberFormat="1" applyFont="1" applyBorder="1" applyAlignment="1">
      <alignment vertical="top"/>
    </xf>
    <xf numFmtId="168" fontId="40" fillId="0" borderId="0" xfId="9" applyNumberFormat="1" applyFont="1" applyAlignment="1">
      <alignment vertical="top"/>
    </xf>
    <xf numFmtId="168" fontId="40" fillId="0" borderId="0" xfId="9" applyNumberFormat="1" applyFont="1" applyAlignment="1" applyProtection="1">
      <alignment vertical="top"/>
      <protection locked="0"/>
    </xf>
    <xf numFmtId="168" fontId="48" fillId="0" borderId="0" xfId="9" applyNumberFormat="1" applyFont="1" applyAlignment="1">
      <alignment vertical="top"/>
    </xf>
    <xf numFmtId="49" fontId="40" fillId="0" borderId="0" xfId="14" applyNumberFormat="1" applyFont="1" applyAlignment="1">
      <alignment vertical="top"/>
    </xf>
    <xf numFmtId="167" fontId="40" fillId="0" borderId="0" xfId="14" applyFont="1" applyAlignment="1">
      <alignment horizontal="justify" vertical="top" wrapText="1"/>
    </xf>
    <xf numFmtId="49" fontId="40" fillId="0" borderId="0" xfId="14" applyNumberFormat="1" applyFont="1" applyAlignment="1">
      <alignment horizontal="center"/>
    </xf>
    <xf numFmtId="167" fontId="40" fillId="0" borderId="0" xfId="14" applyFont="1"/>
    <xf numFmtId="168" fontId="40" fillId="0" borderId="0" xfId="15" applyNumberFormat="1" applyFont="1"/>
    <xf numFmtId="168" fontId="40" fillId="0" borderId="0" xfId="9" applyNumberFormat="1" applyFont="1"/>
    <xf numFmtId="167" fontId="12" fillId="0" borderId="0" xfId="9" applyFont="1" applyAlignment="1">
      <alignment horizontal="left" vertical="top" wrapText="1"/>
    </xf>
    <xf numFmtId="168" fontId="40" fillId="0" borderId="0" xfId="9" applyNumberFormat="1" applyFont="1" applyAlignment="1" applyProtection="1">
      <alignment horizontal="right" vertical="top"/>
      <protection locked="0"/>
    </xf>
    <xf numFmtId="49" fontId="39" fillId="0" borderId="0" xfId="9" applyNumberFormat="1" applyFont="1" applyAlignment="1">
      <alignment horizontal="right" vertical="top"/>
    </xf>
    <xf numFmtId="167" fontId="40" fillId="0" borderId="0" xfId="12" applyFont="1" applyAlignment="1">
      <alignment horizontal="center" vertical="top"/>
    </xf>
    <xf numFmtId="167" fontId="40" fillId="0" borderId="0" xfId="12" applyFont="1" applyAlignment="1">
      <alignment horizontal="justify" vertical="top" wrapText="1"/>
    </xf>
    <xf numFmtId="167" fontId="40" fillId="0" borderId="0" xfId="12" applyFont="1">
      <alignment vertical="top" wrapText="1"/>
    </xf>
    <xf numFmtId="173" fontId="40" fillId="0" borderId="0" xfId="12" applyNumberFormat="1" applyFont="1" applyAlignment="1"/>
    <xf numFmtId="168" fontId="40" fillId="0" borderId="0" xfId="12" applyNumberFormat="1" applyFont="1" applyAlignment="1" applyProtection="1">
      <alignment horizontal="right"/>
      <protection locked="0"/>
    </xf>
    <xf numFmtId="168" fontId="40" fillId="0" borderId="0" xfId="12" applyNumberFormat="1" applyFont="1" applyAlignment="1">
      <alignment horizontal="right"/>
    </xf>
    <xf numFmtId="167" fontId="40" fillId="0" borderId="0" xfId="9" applyFont="1" applyAlignment="1">
      <alignment horizontal="justify" vertical="top"/>
    </xf>
    <xf numFmtId="49" fontId="47" fillId="0" borderId="0" xfId="9" applyNumberFormat="1" applyFont="1" applyAlignment="1">
      <alignment horizontal="right" vertical="top"/>
    </xf>
    <xf numFmtId="49" fontId="52" fillId="0" borderId="0" xfId="9" applyNumberFormat="1" applyFont="1" applyAlignment="1">
      <alignment horizontal="center"/>
    </xf>
    <xf numFmtId="168" fontId="52" fillId="0" borderId="0" xfId="9" applyNumberFormat="1" applyFont="1" applyAlignment="1">
      <alignment horizontal="right"/>
    </xf>
    <xf numFmtId="168" fontId="52" fillId="0" borderId="0" xfId="9" applyNumberFormat="1" applyFont="1" applyProtection="1">
      <protection locked="0"/>
    </xf>
    <xf numFmtId="168" fontId="52" fillId="0" borderId="0" xfId="9" applyNumberFormat="1" applyFont="1" applyAlignment="1" applyProtection="1">
      <alignment horizontal="right"/>
      <protection locked="0"/>
    </xf>
    <xf numFmtId="167" fontId="52" fillId="0" borderId="0" xfId="16" applyFont="1" applyAlignment="1">
      <alignment horizontal="justify" vertical="top" wrapText="1"/>
    </xf>
    <xf numFmtId="49" fontId="48" fillId="0" borderId="0" xfId="9" applyNumberFormat="1" applyFont="1" applyAlignment="1">
      <alignment horizontal="right" vertical="top"/>
    </xf>
    <xf numFmtId="49" fontId="40" fillId="0" borderId="0" xfId="9" applyNumberFormat="1" applyFont="1" applyAlignment="1">
      <alignment horizontal="center"/>
    </xf>
    <xf numFmtId="168" fontId="40" fillId="0" borderId="0" xfId="9" applyNumberFormat="1" applyFont="1" applyAlignment="1">
      <alignment horizontal="right"/>
    </xf>
    <xf numFmtId="168" fontId="40" fillId="0" borderId="0" xfId="9" applyNumberFormat="1" applyFont="1" applyProtection="1">
      <protection locked="0"/>
    </xf>
    <xf numFmtId="168" fontId="40" fillId="0" borderId="0" xfId="9" applyNumberFormat="1" applyFont="1" applyAlignment="1" applyProtection="1">
      <alignment horizontal="right"/>
      <protection locked="0"/>
    </xf>
    <xf numFmtId="167" fontId="52" fillId="0" borderId="0" xfId="9" applyFont="1" applyAlignment="1">
      <alignment vertical="top"/>
    </xf>
    <xf numFmtId="49" fontId="54" fillId="0" borderId="0" xfId="9" applyNumberFormat="1" applyFont="1" applyAlignment="1">
      <alignment horizontal="right" vertical="top"/>
    </xf>
    <xf numFmtId="167" fontId="48" fillId="0" borderId="0" xfId="9" applyFont="1" applyAlignment="1">
      <alignment horizontal="left" vertical="top" wrapText="1"/>
    </xf>
    <xf numFmtId="167" fontId="40" fillId="0" borderId="0" xfId="9" applyFont="1" applyAlignment="1">
      <alignment wrapText="1"/>
    </xf>
    <xf numFmtId="167" fontId="40" fillId="0" borderId="0" xfId="9" applyFont="1" applyAlignment="1">
      <alignment horizontal="center"/>
    </xf>
    <xf numFmtId="167" fontId="40" fillId="0" borderId="0" xfId="16" applyFont="1" applyAlignment="1">
      <alignment horizontal="justify" vertical="top" wrapText="1"/>
    </xf>
    <xf numFmtId="167" fontId="48" fillId="0" borderId="0" xfId="14" applyFont="1" applyAlignment="1">
      <alignment horizontal="justify" wrapText="1"/>
    </xf>
    <xf numFmtId="49" fontId="55" fillId="0" borderId="6" xfId="9" applyNumberFormat="1" applyFont="1" applyBorder="1" applyAlignment="1">
      <alignment vertical="top"/>
    </xf>
    <xf numFmtId="167" fontId="55" fillId="0" borderId="6" xfId="9" applyFont="1" applyBorder="1" applyAlignment="1">
      <alignment horizontal="justify" vertical="top" wrapText="1"/>
    </xf>
    <xf numFmtId="167" fontId="55" fillId="0" borderId="6" xfId="9" applyFont="1" applyBorder="1" applyAlignment="1">
      <alignment horizontal="center" vertical="top"/>
    </xf>
    <xf numFmtId="168" fontId="55" fillId="0" borderId="6" xfId="9" applyNumberFormat="1" applyFont="1" applyBorder="1" applyAlignment="1">
      <alignment vertical="top"/>
    </xf>
    <xf numFmtId="168" fontId="55" fillId="0" borderId="6" xfId="9" applyNumberFormat="1" applyFont="1" applyBorder="1" applyAlignment="1" applyProtection="1">
      <alignment vertical="top"/>
      <protection locked="0"/>
    </xf>
    <xf numFmtId="49" fontId="45" fillId="0" borderId="0" xfId="17" applyNumberFormat="1" applyFont="1" applyAlignment="1">
      <alignment vertical="top"/>
    </xf>
    <xf numFmtId="0" fontId="25" fillId="0" borderId="0" xfId="8" applyFont="1" applyAlignment="1">
      <alignment horizontal="left" wrapText="1"/>
    </xf>
    <xf numFmtId="0" fontId="25" fillId="0" borderId="0" xfId="8" applyFont="1" applyAlignment="1">
      <alignment horizontal="left" vertical="center" wrapText="1"/>
    </xf>
    <xf numFmtId="0" fontId="26" fillId="0" borderId="3" xfId="8" applyFont="1" applyBorder="1" applyAlignment="1">
      <alignment horizontal="center" vertical="center"/>
    </xf>
    <xf numFmtId="0" fontId="26" fillId="0" borderId="1" xfId="8" applyFont="1" applyBorder="1" applyAlignment="1">
      <alignment horizontal="center" vertical="center"/>
    </xf>
    <xf numFmtId="0" fontId="26" fillId="0" borderId="4" xfId="8" applyFont="1" applyBorder="1" applyAlignment="1">
      <alignment horizontal="center" vertical="center"/>
    </xf>
    <xf numFmtId="0" fontId="28" fillId="0" borderId="0" xfId="8" applyFont="1" applyAlignment="1">
      <alignment horizontal="left" vertical="center"/>
    </xf>
    <xf numFmtId="0" fontId="9" fillId="0" borderId="0" xfId="0" applyFont="1" applyAlignment="1">
      <alignment horizontal="justify" vertical="top" wrapText="1"/>
    </xf>
    <xf numFmtId="0" fontId="9" fillId="0" borderId="0" xfId="0" quotePrefix="1" applyFont="1" applyAlignment="1">
      <alignment horizontal="justify" vertical="top" wrapText="1"/>
    </xf>
    <xf numFmtId="0" fontId="19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167" fontId="40" fillId="0" borderId="0" xfId="9" applyFont="1" applyAlignment="1">
      <alignment horizontal="justify" vertical="top"/>
    </xf>
    <xf numFmtId="167" fontId="40" fillId="0" borderId="0" xfId="9" applyFont="1" applyAlignment="1">
      <alignment horizontal="justify" vertical="top" wrapText="1"/>
    </xf>
    <xf numFmtId="167" fontId="39" fillId="0" borderId="0" xfId="9" applyFont="1" applyAlignment="1">
      <alignment horizontal="justify" vertical="top" wrapText="1"/>
    </xf>
    <xf numFmtId="0" fontId="41" fillId="0" borderId="0" xfId="10"/>
    <xf numFmtId="167" fontId="40" fillId="0" borderId="0" xfId="9" applyFont="1" applyAlignment="1">
      <alignment horizontal="left" vertical="center" wrapText="1"/>
    </xf>
    <xf numFmtId="167" fontId="12" fillId="0" borderId="0" xfId="9" applyFont="1" applyAlignment="1">
      <alignment horizontal="left" wrapText="1"/>
    </xf>
    <xf numFmtId="167" fontId="12" fillId="0" borderId="0" xfId="9" applyFont="1" applyAlignment="1">
      <alignment horizontal="center" vertical="top"/>
    </xf>
    <xf numFmtId="167" fontId="39" fillId="0" borderId="0" xfId="9" applyFont="1" applyAlignment="1">
      <alignment horizontal="left" vertical="top"/>
    </xf>
    <xf numFmtId="167" fontId="39" fillId="0" borderId="0" xfId="9" applyFont="1" applyAlignment="1">
      <alignment horizontal="justify" vertical="top"/>
    </xf>
    <xf numFmtId="0" fontId="13" fillId="0" borderId="0" xfId="0" applyFont="1" applyAlignment="1">
      <alignment horizontal="left" wrapText="1"/>
    </xf>
    <xf numFmtId="0" fontId="11" fillId="5" borderId="0" xfId="0" applyFont="1" applyFill="1" applyAlignment="1">
      <alignment horizontal="center" vertical="top" wrapText="1"/>
    </xf>
    <xf numFmtId="167" fontId="39" fillId="5" borderId="0" xfId="9" applyFont="1" applyFill="1" applyAlignment="1">
      <alignment horizontal="justify" vertical="top" wrapText="1"/>
    </xf>
    <xf numFmtId="0" fontId="14" fillId="5" borderId="0" xfId="0" applyFont="1" applyFill="1" applyAlignment="1">
      <alignment wrapText="1"/>
    </xf>
    <xf numFmtId="0" fontId="9" fillId="5" borderId="0" xfId="0" applyFont="1" applyFill="1" applyAlignment="1">
      <alignment horizontal="left" vertical="top" wrapText="1"/>
    </xf>
    <xf numFmtId="0" fontId="25" fillId="5" borderId="0" xfId="8" applyFont="1" applyFill="1"/>
    <xf numFmtId="166" fontId="14" fillId="5" borderId="0" xfId="0" applyNumberFormat="1" applyFont="1" applyFill="1"/>
    <xf numFmtId="4" fontId="13" fillId="5" borderId="0" xfId="7" applyNumberFormat="1" applyFont="1" applyFill="1" applyBorder="1" applyAlignment="1">
      <alignment horizontal="right"/>
    </xf>
    <xf numFmtId="4" fontId="4" fillId="5" borderId="0" xfId="0" applyNumberFormat="1" applyFont="1" applyFill="1" applyAlignment="1">
      <alignment horizontal="right"/>
    </xf>
    <xf numFmtId="166" fontId="4" fillId="5" borderId="0" xfId="0" applyNumberFormat="1" applyFont="1" applyFill="1" applyAlignment="1">
      <alignment horizontal="right"/>
    </xf>
  </cellXfs>
  <cellStyles count="18">
    <cellStyle name="Excel Built-in Normal" xfId="9" xr:uid="{BD7F9857-A178-498D-B41D-3BB56BBA0DE2}"/>
    <cellStyle name="Normal 2" xfId="1" xr:uid="{00000000-0005-0000-0000-000000000000}"/>
    <cellStyle name="Normal 2 2" xfId="17" xr:uid="{C4EB5BBF-F67B-4AA5-B4E5-DEE3BCF38B57}"/>
    <cellStyle name="Normal 3" xfId="2" xr:uid="{00000000-0005-0000-0000-000001000000}"/>
    <cellStyle name="Normal 3 2" xfId="14" xr:uid="{94291572-8DBB-4D1A-9485-57F7EE87C00D}"/>
    <cellStyle name="Normal 4" xfId="3" xr:uid="{00000000-0005-0000-0000-000002000000}"/>
    <cellStyle name="Normal 4 2" xfId="12" xr:uid="{FC1561DF-A019-42C6-8227-BCF570DB1056}"/>
    <cellStyle name="Normal 62" xfId="4" xr:uid="{00000000-0005-0000-0000-000003000000}"/>
    <cellStyle name="Normal 62 2" xfId="15" xr:uid="{DE0773A3-8A35-4A6F-A7B8-865EAFF10EB0}"/>
    <cellStyle name="Normalno" xfId="0" builtinId="0"/>
    <cellStyle name="Normalno 2" xfId="5" xr:uid="{00000000-0005-0000-0000-000005000000}"/>
    <cellStyle name="Normalno 2 2" xfId="8" xr:uid="{2DD69410-4A86-444D-AFEA-F12DD124810D}"/>
    <cellStyle name="Normalno 2 2 2" xfId="16" xr:uid="{6EB66F66-C792-4214-832F-10DD5D8BF70D}"/>
    <cellStyle name="Normalno 3" xfId="6" xr:uid="{00000000-0005-0000-0000-000006000000}"/>
    <cellStyle name="Normalno 3 2" xfId="13" xr:uid="{C817BF5F-F79E-4B33-A9CD-21547F6C4232}"/>
    <cellStyle name="Normalno 4" xfId="10" xr:uid="{D0BA309F-7A34-4E54-B5B4-E338128D006B}"/>
    <cellStyle name="Zarez 2" xfId="7" xr:uid="{00000000-0005-0000-0000-000007000000}"/>
    <cellStyle name="Zarez 2 2" xfId="11" xr:uid="{CB4EF0E4-60D0-4960-8A98-1B0A3206C88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data1%20(d)\P%200134%20-%20Alca%20kukuzovac\backup%20dalibor\PODLOGE\bero%20werkos\RN%20018-07-KU%20Krajobrazno%20&#272;akovo-Sredanci\Ugovorni%20tro&#353;kovnik%20KRAJOBRAZ%20&#272;AKOVO%20-%20SREDAN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ana-m\D\farma-SLAscaK\TEN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KTORI"/>
      <sheetName val="A.trasa"/>
      <sheetName val="B.PUTNI PRIJELAZI I PROLAZI"/>
      <sheetName val="C.PUO &quot;ĐAKOVO - JUG&quot; "/>
      <sheetName val="D.PUO &quot;ANDRIJEVCI&quot;"/>
      <sheetName val="Rekapitulacija"/>
      <sheetName val="Uputa"/>
    </sheetNames>
    <sheetDataSet>
      <sheetData sheetId="0" refreshError="1">
        <row r="2">
          <cell r="B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Module6"/>
      <sheetName val="Module5"/>
      <sheetName val="Module4"/>
      <sheetName val="Module3"/>
      <sheetName val="Module2"/>
      <sheetName val="Module1"/>
      <sheetName val="Nap"/>
      <sheetName val="Osn-Pod"/>
      <sheetName val="Ugov"/>
      <sheetName val="Kuce"/>
      <sheetName val="Pr-Sit"/>
      <sheetName val="Dop-Ug"/>
      <sheetName val="Obra"/>
      <sheetName val="Ok-Sit"/>
      <sheetName val="Evid"/>
      <sheetName val="Osn_P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>
        <row r="5">
          <cell r="E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0E25-48E9-4D72-96C2-C0CA8C944F91}">
  <dimension ref="A1:I40"/>
  <sheetViews>
    <sheetView showZeros="0" tabSelected="1" zoomScaleNormal="100" workbookViewId="0">
      <selection activeCell="E33" sqref="E33"/>
    </sheetView>
  </sheetViews>
  <sheetFormatPr defaultRowHeight="12.75"/>
  <cols>
    <col min="1" max="1" width="9.140625" style="184"/>
    <col min="2" max="2" width="8.7109375" style="184" customWidth="1"/>
    <col min="3" max="257" width="9.140625" style="184"/>
    <col min="258" max="258" width="8.7109375" style="184" customWidth="1"/>
    <col min="259" max="513" width="9.140625" style="184"/>
    <col min="514" max="514" width="8.7109375" style="184" customWidth="1"/>
    <col min="515" max="769" width="9.140625" style="184"/>
    <col min="770" max="770" width="8.7109375" style="184" customWidth="1"/>
    <col min="771" max="1025" width="9.140625" style="184"/>
    <col min="1026" max="1026" width="8.7109375" style="184" customWidth="1"/>
    <col min="1027" max="1281" width="9.140625" style="184"/>
    <col min="1282" max="1282" width="8.7109375" style="184" customWidth="1"/>
    <col min="1283" max="1537" width="9.140625" style="184"/>
    <col min="1538" max="1538" width="8.7109375" style="184" customWidth="1"/>
    <col min="1539" max="1793" width="9.140625" style="184"/>
    <col min="1794" max="1794" width="8.7109375" style="184" customWidth="1"/>
    <col min="1795" max="2049" width="9.140625" style="184"/>
    <col min="2050" max="2050" width="8.7109375" style="184" customWidth="1"/>
    <col min="2051" max="2305" width="9.140625" style="184"/>
    <col min="2306" max="2306" width="8.7109375" style="184" customWidth="1"/>
    <col min="2307" max="2561" width="9.140625" style="184"/>
    <col min="2562" max="2562" width="8.7109375" style="184" customWidth="1"/>
    <col min="2563" max="2817" width="9.140625" style="184"/>
    <col min="2818" max="2818" width="8.7109375" style="184" customWidth="1"/>
    <col min="2819" max="3073" width="9.140625" style="184"/>
    <col min="3074" max="3074" width="8.7109375" style="184" customWidth="1"/>
    <col min="3075" max="3329" width="9.140625" style="184"/>
    <col min="3330" max="3330" width="8.7109375" style="184" customWidth="1"/>
    <col min="3331" max="3585" width="9.140625" style="184"/>
    <col min="3586" max="3586" width="8.7109375" style="184" customWidth="1"/>
    <col min="3587" max="3841" width="9.140625" style="184"/>
    <col min="3842" max="3842" width="8.7109375" style="184" customWidth="1"/>
    <col min="3843" max="4097" width="9.140625" style="184"/>
    <col min="4098" max="4098" width="8.7109375" style="184" customWidth="1"/>
    <col min="4099" max="4353" width="9.140625" style="184"/>
    <col min="4354" max="4354" width="8.7109375" style="184" customWidth="1"/>
    <col min="4355" max="4609" width="9.140625" style="184"/>
    <col min="4610" max="4610" width="8.7109375" style="184" customWidth="1"/>
    <col min="4611" max="4865" width="9.140625" style="184"/>
    <col min="4866" max="4866" width="8.7109375" style="184" customWidth="1"/>
    <col min="4867" max="5121" width="9.140625" style="184"/>
    <col min="5122" max="5122" width="8.7109375" style="184" customWidth="1"/>
    <col min="5123" max="5377" width="9.140625" style="184"/>
    <col min="5378" max="5378" width="8.7109375" style="184" customWidth="1"/>
    <col min="5379" max="5633" width="9.140625" style="184"/>
    <col min="5634" max="5634" width="8.7109375" style="184" customWidth="1"/>
    <col min="5635" max="5889" width="9.140625" style="184"/>
    <col min="5890" max="5890" width="8.7109375" style="184" customWidth="1"/>
    <col min="5891" max="6145" width="9.140625" style="184"/>
    <col min="6146" max="6146" width="8.7109375" style="184" customWidth="1"/>
    <col min="6147" max="6401" width="9.140625" style="184"/>
    <col min="6402" max="6402" width="8.7109375" style="184" customWidth="1"/>
    <col min="6403" max="6657" width="9.140625" style="184"/>
    <col min="6658" max="6658" width="8.7109375" style="184" customWidth="1"/>
    <col min="6659" max="6913" width="9.140625" style="184"/>
    <col min="6914" max="6914" width="8.7109375" style="184" customWidth="1"/>
    <col min="6915" max="7169" width="9.140625" style="184"/>
    <col min="7170" max="7170" width="8.7109375" style="184" customWidth="1"/>
    <col min="7171" max="7425" width="9.140625" style="184"/>
    <col min="7426" max="7426" width="8.7109375" style="184" customWidth="1"/>
    <col min="7427" max="7681" width="9.140625" style="184"/>
    <col min="7682" max="7682" width="8.7109375" style="184" customWidth="1"/>
    <col min="7683" max="7937" width="9.140625" style="184"/>
    <col min="7938" max="7938" width="8.7109375" style="184" customWidth="1"/>
    <col min="7939" max="8193" width="9.140625" style="184"/>
    <col min="8194" max="8194" width="8.7109375" style="184" customWidth="1"/>
    <col min="8195" max="8449" width="9.140625" style="184"/>
    <col min="8450" max="8450" width="8.7109375" style="184" customWidth="1"/>
    <col min="8451" max="8705" width="9.140625" style="184"/>
    <col min="8706" max="8706" width="8.7109375" style="184" customWidth="1"/>
    <col min="8707" max="8961" width="9.140625" style="184"/>
    <col min="8962" max="8962" width="8.7109375" style="184" customWidth="1"/>
    <col min="8963" max="9217" width="9.140625" style="184"/>
    <col min="9218" max="9218" width="8.7109375" style="184" customWidth="1"/>
    <col min="9219" max="9473" width="9.140625" style="184"/>
    <col min="9474" max="9474" width="8.7109375" style="184" customWidth="1"/>
    <col min="9475" max="9729" width="9.140625" style="184"/>
    <col min="9730" max="9730" width="8.7109375" style="184" customWidth="1"/>
    <col min="9731" max="9985" width="9.140625" style="184"/>
    <col min="9986" max="9986" width="8.7109375" style="184" customWidth="1"/>
    <col min="9987" max="10241" width="9.140625" style="184"/>
    <col min="10242" max="10242" width="8.7109375" style="184" customWidth="1"/>
    <col min="10243" max="10497" width="9.140625" style="184"/>
    <col min="10498" max="10498" width="8.7109375" style="184" customWidth="1"/>
    <col min="10499" max="10753" width="9.140625" style="184"/>
    <col min="10754" max="10754" width="8.7109375" style="184" customWidth="1"/>
    <col min="10755" max="11009" width="9.140625" style="184"/>
    <col min="11010" max="11010" width="8.7109375" style="184" customWidth="1"/>
    <col min="11011" max="11265" width="9.140625" style="184"/>
    <col min="11266" max="11266" width="8.7109375" style="184" customWidth="1"/>
    <col min="11267" max="11521" width="9.140625" style="184"/>
    <col min="11522" max="11522" width="8.7109375" style="184" customWidth="1"/>
    <col min="11523" max="11777" width="9.140625" style="184"/>
    <col min="11778" max="11778" width="8.7109375" style="184" customWidth="1"/>
    <col min="11779" max="12033" width="9.140625" style="184"/>
    <col min="12034" max="12034" width="8.7109375" style="184" customWidth="1"/>
    <col min="12035" max="12289" width="9.140625" style="184"/>
    <col min="12290" max="12290" width="8.7109375" style="184" customWidth="1"/>
    <col min="12291" max="12545" width="9.140625" style="184"/>
    <col min="12546" max="12546" width="8.7109375" style="184" customWidth="1"/>
    <col min="12547" max="12801" width="9.140625" style="184"/>
    <col min="12802" max="12802" width="8.7109375" style="184" customWidth="1"/>
    <col min="12803" max="13057" width="9.140625" style="184"/>
    <col min="13058" max="13058" width="8.7109375" style="184" customWidth="1"/>
    <col min="13059" max="13313" width="9.140625" style="184"/>
    <col min="13314" max="13314" width="8.7109375" style="184" customWidth="1"/>
    <col min="13315" max="13569" width="9.140625" style="184"/>
    <col min="13570" max="13570" width="8.7109375" style="184" customWidth="1"/>
    <col min="13571" max="13825" width="9.140625" style="184"/>
    <col min="13826" max="13826" width="8.7109375" style="184" customWidth="1"/>
    <col min="13827" max="14081" width="9.140625" style="184"/>
    <col min="14082" max="14082" width="8.7109375" style="184" customWidth="1"/>
    <col min="14083" max="14337" width="9.140625" style="184"/>
    <col min="14338" max="14338" width="8.7109375" style="184" customWidth="1"/>
    <col min="14339" max="14593" width="9.140625" style="184"/>
    <col min="14594" max="14594" width="8.7109375" style="184" customWidth="1"/>
    <col min="14595" max="14849" width="9.140625" style="184"/>
    <col min="14850" max="14850" width="8.7109375" style="184" customWidth="1"/>
    <col min="14851" max="15105" width="9.140625" style="184"/>
    <col min="15106" max="15106" width="8.7109375" style="184" customWidth="1"/>
    <col min="15107" max="15361" width="9.140625" style="184"/>
    <col min="15362" max="15362" width="8.7109375" style="184" customWidth="1"/>
    <col min="15363" max="15617" width="9.140625" style="184"/>
    <col min="15618" max="15618" width="8.7109375" style="184" customWidth="1"/>
    <col min="15619" max="15873" width="9.140625" style="184"/>
    <col min="15874" max="15874" width="8.7109375" style="184" customWidth="1"/>
    <col min="15875" max="16129" width="9.140625" style="184"/>
    <col min="16130" max="16130" width="8.7109375" style="184" customWidth="1"/>
    <col min="16131" max="16384" width="9.140625" style="184"/>
  </cols>
  <sheetData>
    <row r="1" spans="1:9" ht="27">
      <c r="A1" s="196" t="s">
        <v>166</v>
      </c>
      <c r="B1" s="182"/>
      <c r="C1" s="182"/>
      <c r="D1" s="182"/>
      <c r="E1" s="182"/>
      <c r="F1" s="182"/>
      <c r="G1" s="183"/>
      <c r="H1" s="183"/>
    </row>
    <row r="2" spans="1:9" ht="15.75">
      <c r="A2" s="182" t="s">
        <v>167</v>
      </c>
      <c r="B2" s="182"/>
      <c r="C2" s="182"/>
      <c r="D2" s="182"/>
      <c r="E2" s="182"/>
      <c r="F2" s="182"/>
      <c r="G2" s="183"/>
      <c r="H2" s="183"/>
    </row>
    <row r="3" spans="1:9" ht="15.75">
      <c r="A3" s="186" t="s">
        <v>168</v>
      </c>
      <c r="B3" s="183"/>
      <c r="C3" s="183"/>
      <c r="D3" s="183"/>
      <c r="E3" s="183"/>
      <c r="F3" s="183"/>
      <c r="G3" s="183"/>
      <c r="H3" s="183"/>
    </row>
    <row r="4" spans="1:9" ht="15.75">
      <c r="A4" s="186" t="s">
        <v>154</v>
      </c>
      <c r="B4" s="183"/>
      <c r="C4" s="183"/>
      <c r="D4" s="183"/>
      <c r="E4" s="183"/>
      <c r="F4" s="183"/>
      <c r="G4" s="183"/>
      <c r="H4" s="183"/>
    </row>
    <row r="5" spans="1:9" ht="15.75">
      <c r="A5" s="186" t="s">
        <v>155</v>
      </c>
      <c r="B5" s="183"/>
      <c r="C5" s="183"/>
      <c r="D5" s="183"/>
      <c r="E5" s="183"/>
      <c r="F5" s="183"/>
      <c r="G5" s="183"/>
      <c r="H5" s="183"/>
    </row>
    <row r="6" spans="1:9" ht="15.75">
      <c r="A6" s="187" t="s">
        <v>156</v>
      </c>
      <c r="B6" s="183"/>
      <c r="C6" s="183"/>
      <c r="D6" s="183"/>
      <c r="E6" s="183"/>
      <c r="F6" s="183"/>
      <c r="G6" s="183"/>
      <c r="H6" s="183"/>
    </row>
    <row r="7" spans="1:9" ht="15.75">
      <c r="A7" s="185"/>
      <c r="B7" s="183"/>
      <c r="C7" s="183"/>
      <c r="D7" s="183"/>
      <c r="E7" s="183"/>
      <c r="F7" s="183"/>
      <c r="G7" s="183"/>
      <c r="H7" s="183"/>
    </row>
    <row r="8" spans="1:9" ht="15.75">
      <c r="A8" s="185"/>
      <c r="B8" s="183"/>
      <c r="C8" s="183"/>
      <c r="D8" s="183"/>
      <c r="E8" s="183"/>
      <c r="F8" s="183"/>
      <c r="G8" s="183"/>
      <c r="H8" s="183"/>
    </row>
    <row r="9" spans="1:9" ht="15.75">
      <c r="A9" s="185"/>
      <c r="B9" s="183"/>
      <c r="C9" s="183"/>
      <c r="D9" s="183"/>
      <c r="E9" s="183"/>
      <c r="F9" s="183"/>
      <c r="G9" s="183"/>
      <c r="H9" s="183"/>
    </row>
    <row r="10" spans="1:9" ht="15.75">
      <c r="A10" s="188" t="s">
        <v>157</v>
      </c>
      <c r="B10" s="183"/>
      <c r="C10" s="183" t="s">
        <v>169</v>
      </c>
      <c r="D10" s="183"/>
      <c r="E10" s="189"/>
      <c r="F10" s="183"/>
      <c r="G10" s="183"/>
      <c r="H10" s="183"/>
    </row>
    <row r="11" spans="1:9" ht="15.75">
      <c r="A11" s="183"/>
      <c r="B11" s="190"/>
      <c r="C11" s="191" t="s">
        <v>170</v>
      </c>
      <c r="D11" s="183"/>
      <c r="E11" s="189"/>
      <c r="F11" s="183"/>
      <c r="G11" s="183"/>
      <c r="H11" s="183"/>
    </row>
    <row r="12" spans="1:9" ht="15.75">
      <c r="A12" s="183"/>
      <c r="B12" s="190"/>
      <c r="C12" s="191" t="s">
        <v>171</v>
      </c>
      <c r="D12" s="183"/>
      <c r="E12" s="189"/>
      <c r="F12" s="183"/>
      <c r="G12" s="183"/>
      <c r="H12" s="183"/>
    </row>
    <row r="13" spans="1:9" ht="15.75">
      <c r="A13" s="187"/>
      <c r="B13" s="190"/>
      <c r="C13" s="183"/>
      <c r="D13" s="183"/>
      <c r="E13" s="183"/>
      <c r="F13" s="183"/>
      <c r="G13" s="183"/>
      <c r="H13" s="183"/>
    </row>
    <row r="14" spans="1:9" ht="29.25" customHeight="1">
      <c r="A14" s="310" t="s">
        <v>158</v>
      </c>
      <c r="B14" s="310"/>
      <c r="C14" s="306" t="s">
        <v>172</v>
      </c>
      <c r="D14" s="306"/>
      <c r="E14" s="306"/>
      <c r="F14" s="306"/>
      <c r="G14" s="306"/>
      <c r="H14" s="306"/>
      <c r="I14" s="306"/>
    </row>
    <row r="15" spans="1:9" ht="15.75">
      <c r="A15" s="187"/>
      <c r="B15" s="190"/>
      <c r="C15" s="183"/>
      <c r="D15" s="183"/>
      <c r="E15" s="183"/>
      <c r="F15" s="183"/>
      <c r="G15" s="183"/>
      <c r="H15" s="183"/>
    </row>
    <row r="16" spans="1:9" ht="30.75" customHeight="1">
      <c r="A16" s="192" t="s">
        <v>159</v>
      </c>
      <c r="B16" s="183"/>
      <c r="C16" s="305" t="s">
        <v>354</v>
      </c>
      <c r="D16" s="305"/>
      <c r="E16" s="305"/>
      <c r="F16" s="305"/>
      <c r="G16" s="305"/>
      <c r="H16" s="305"/>
      <c r="I16" s="305"/>
    </row>
    <row r="17" spans="1:9" ht="15.75">
      <c r="A17" s="192"/>
      <c r="B17" s="183"/>
      <c r="C17" s="183"/>
      <c r="D17" s="183"/>
      <c r="E17" s="183"/>
      <c r="F17" s="183"/>
      <c r="G17" s="183"/>
      <c r="H17" s="183"/>
    </row>
    <row r="18" spans="1:9" ht="15.75">
      <c r="A18" s="185" t="s">
        <v>160</v>
      </c>
      <c r="B18" s="183"/>
      <c r="C18" s="191" t="s">
        <v>173</v>
      </c>
      <c r="D18" s="183"/>
      <c r="E18" s="189"/>
      <c r="F18" s="183"/>
      <c r="G18" s="183"/>
      <c r="H18" s="183"/>
    </row>
    <row r="19" spans="1:9" ht="15.75">
      <c r="A19" s="183"/>
      <c r="B19" s="183"/>
      <c r="D19" s="183"/>
      <c r="E19" s="189"/>
      <c r="F19" s="183"/>
      <c r="G19" s="183"/>
      <c r="H19" s="183"/>
    </row>
    <row r="20" spans="1:9" ht="15.75">
      <c r="A20" s="186"/>
      <c r="B20" s="183"/>
      <c r="C20" s="183"/>
      <c r="D20" s="183"/>
      <c r="E20" s="183"/>
      <c r="F20" s="183"/>
      <c r="G20" s="183"/>
      <c r="H20" s="183"/>
    </row>
    <row r="21" spans="1:9" ht="15.75">
      <c r="A21" s="193"/>
      <c r="B21" s="183"/>
      <c r="C21" s="183"/>
      <c r="D21" s="183"/>
      <c r="E21" s="183"/>
      <c r="F21" s="183"/>
      <c r="G21" s="183"/>
      <c r="H21" s="183"/>
    </row>
    <row r="22" spans="1:9" ht="24" customHeight="1">
      <c r="A22" s="185" t="s">
        <v>161</v>
      </c>
      <c r="B22" s="183"/>
      <c r="C22" s="307" t="s">
        <v>162</v>
      </c>
      <c r="D22" s="308"/>
      <c r="E22" s="308"/>
      <c r="F22" s="308"/>
      <c r="G22" s="308"/>
      <c r="H22" s="308"/>
      <c r="I22" s="309"/>
    </row>
    <row r="23" spans="1:9" ht="15.75">
      <c r="A23" s="186"/>
      <c r="B23" s="333"/>
      <c r="C23" s="183"/>
      <c r="D23" s="333"/>
      <c r="E23" s="333"/>
      <c r="F23" s="333"/>
      <c r="G23" s="183"/>
      <c r="H23" s="183"/>
    </row>
    <row r="24" spans="1:9" ht="15.75">
      <c r="A24" s="183"/>
      <c r="B24" s="183"/>
      <c r="C24" s="183"/>
      <c r="D24" s="183"/>
      <c r="E24" s="183"/>
      <c r="F24" s="183"/>
      <c r="G24" s="183"/>
      <c r="H24" s="183"/>
    </row>
    <row r="25" spans="1:9" ht="15.75">
      <c r="A25" s="194" t="s">
        <v>163</v>
      </c>
      <c r="B25" s="183"/>
      <c r="C25" s="195" t="s">
        <v>174</v>
      </c>
      <c r="D25" s="183"/>
      <c r="E25" s="189"/>
      <c r="F25" s="183"/>
      <c r="G25" s="183"/>
      <c r="H25" s="183"/>
    </row>
    <row r="26" spans="1:9" ht="15.75">
      <c r="A26" s="186"/>
      <c r="B26" s="183"/>
      <c r="C26" s="183"/>
      <c r="D26" s="183"/>
      <c r="E26" s="183"/>
      <c r="F26" s="183"/>
      <c r="G26" s="183"/>
      <c r="H26" s="183"/>
    </row>
    <row r="27" spans="1:9" ht="15.75">
      <c r="A27" s="186"/>
      <c r="B27" s="183"/>
      <c r="C27" s="183"/>
      <c r="D27" s="183"/>
      <c r="E27" s="183"/>
      <c r="F27" s="183"/>
      <c r="G27" s="183"/>
      <c r="H27" s="183"/>
    </row>
    <row r="28" spans="1:9" ht="15.75">
      <c r="A28" s="186"/>
      <c r="B28" s="183"/>
      <c r="C28" s="183"/>
      <c r="D28" s="183"/>
      <c r="E28" s="183"/>
      <c r="F28" s="183"/>
      <c r="G28" s="183"/>
      <c r="H28" s="183"/>
    </row>
    <row r="29" spans="1:9" ht="15.75">
      <c r="A29" s="186"/>
      <c r="B29" s="183"/>
      <c r="C29" s="183"/>
      <c r="D29" s="183"/>
      <c r="E29" s="183"/>
      <c r="F29" s="183"/>
      <c r="G29" s="183"/>
      <c r="H29" s="183"/>
    </row>
    <row r="30" spans="1:9" ht="15.75">
      <c r="A30" s="186"/>
      <c r="B30" s="183"/>
      <c r="C30" s="183"/>
      <c r="D30" s="183"/>
      <c r="E30" s="183"/>
      <c r="F30" s="183"/>
      <c r="G30" s="183"/>
      <c r="H30" s="183"/>
    </row>
    <row r="31" spans="1:9" ht="15.75">
      <c r="A31" s="186"/>
      <c r="B31" s="183"/>
      <c r="C31" s="183"/>
      <c r="D31" s="183"/>
      <c r="E31" s="183"/>
      <c r="F31" s="183"/>
      <c r="G31" s="183"/>
      <c r="H31" s="183"/>
    </row>
    <row r="32" spans="1:9" ht="15.75">
      <c r="A32" s="185" t="s">
        <v>164</v>
      </c>
      <c r="B32" s="183"/>
      <c r="C32" s="186" t="s">
        <v>355</v>
      </c>
      <c r="D32" s="183"/>
      <c r="E32" s="189"/>
      <c r="F32" s="183"/>
      <c r="G32" s="183"/>
      <c r="H32" s="183"/>
    </row>
    <row r="33" spans="1:8" ht="15.75">
      <c r="A33" s="185"/>
      <c r="B33" s="183"/>
      <c r="C33" s="183"/>
      <c r="D33" s="183"/>
      <c r="E33" s="183"/>
      <c r="F33" s="183"/>
      <c r="G33" s="183"/>
      <c r="H33" s="183"/>
    </row>
    <row r="34" spans="1:8" ht="15.75">
      <c r="A34" s="185"/>
      <c r="B34" s="183"/>
      <c r="C34" s="183"/>
      <c r="D34" s="183"/>
      <c r="E34" s="183"/>
      <c r="F34" s="183"/>
      <c r="G34" s="183"/>
      <c r="H34" s="183"/>
    </row>
    <row r="35" spans="1:8" ht="15.75">
      <c r="A35" s="185"/>
      <c r="B35" s="183"/>
      <c r="C35" s="183"/>
      <c r="D35" s="183"/>
      <c r="E35" s="183"/>
      <c r="F35" s="183"/>
      <c r="G35" s="183"/>
      <c r="H35" s="183"/>
    </row>
    <row r="36" spans="1:8" ht="15.75">
      <c r="A36" s="185"/>
      <c r="B36" s="183"/>
      <c r="C36" s="183"/>
      <c r="D36" s="183"/>
      <c r="E36" s="183"/>
      <c r="F36" s="183"/>
      <c r="G36" s="183"/>
      <c r="H36" s="183"/>
    </row>
    <row r="37" spans="1:8" ht="15.75">
      <c r="A37" s="185"/>
      <c r="B37" s="183"/>
      <c r="C37" s="183"/>
      <c r="D37" s="183"/>
      <c r="E37" s="183"/>
      <c r="F37" s="183"/>
      <c r="G37" s="183"/>
      <c r="H37" s="183"/>
    </row>
    <row r="38" spans="1:8" ht="15.75">
      <c r="A38" s="185"/>
      <c r="B38" s="183"/>
      <c r="C38" s="183"/>
      <c r="D38" s="183"/>
      <c r="E38" s="183"/>
      <c r="F38" s="183"/>
      <c r="G38" s="183"/>
      <c r="H38" s="183"/>
    </row>
    <row r="39" spans="1:8" ht="15.75">
      <c r="A39" s="185"/>
      <c r="B39" s="183"/>
      <c r="C39" s="183"/>
      <c r="D39" s="183"/>
      <c r="E39" s="183"/>
      <c r="F39" s="183"/>
      <c r="G39" s="183"/>
      <c r="H39" s="183"/>
    </row>
    <row r="40" spans="1:8" ht="15.75">
      <c r="A40" s="185" t="s">
        <v>165</v>
      </c>
      <c r="B40" s="185"/>
      <c r="C40" s="185" t="s">
        <v>175</v>
      </c>
      <c r="D40" s="185"/>
      <c r="E40" s="189"/>
      <c r="F40" s="183"/>
      <c r="G40" s="183"/>
      <c r="H40" s="183"/>
    </row>
  </sheetData>
  <mergeCells count="4">
    <mergeCell ref="C16:I16"/>
    <mergeCell ref="C14:I14"/>
    <mergeCell ref="C22:I22"/>
    <mergeCell ref="A14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5"/>
  <sheetViews>
    <sheetView showZeros="0" tabSelected="1" zoomScaleNormal="100" workbookViewId="0">
      <pane ySplit="7" topLeftCell="A108" activePane="bottomLeft" state="frozen"/>
      <selection activeCell="E33" sqref="E33"/>
      <selection pane="bottomLeft" activeCell="E33" sqref="E33"/>
    </sheetView>
  </sheetViews>
  <sheetFormatPr defaultRowHeight="15"/>
  <cols>
    <col min="1" max="1" width="7.28515625" customWidth="1"/>
    <col min="2" max="2" width="44.5703125" customWidth="1"/>
    <col min="3" max="3" width="7.5703125" customWidth="1"/>
    <col min="5" max="5" width="9.5703125" customWidth="1"/>
    <col min="6" max="6" width="11.140625" customWidth="1"/>
  </cols>
  <sheetData>
    <row r="1" spans="1:6">
      <c r="A1" s="313" t="s">
        <v>76</v>
      </c>
      <c r="B1" s="313"/>
      <c r="C1" s="313"/>
      <c r="D1" s="313"/>
      <c r="E1" s="313"/>
      <c r="F1" s="313"/>
    </row>
    <row r="2" spans="1:6" ht="8.25" customHeight="1">
      <c r="A2" s="25"/>
      <c r="B2" s="30"/>
      <c r="C2" s="5"/>
      <c r="D2" s="49"/>
      <c r="E2" s="6"/>
      <c r="F2" s="104"/>
    </row>
    <row r="3" spans="1:6">
      <c r="A3" s="313" t="s">
        <v>357</v>
      </c>
      <c r="B3" s="313"/>
      <c r="C3" s="313"/>
      <c r="D3" s="313"/>
      <c r="E3" s="313"/>
      <c r="F3" s="313"/>
    </row>
    <row r="4" spans="1:6" ht="8.25" customHeight="1">
      <c r="A4" s="17"/>
      <c r="B4" s="16"/>
      <c r="C4" s="314"/>
      <c r="D4" s="314"/>
      <c r="E4" s="314"/>
      <c r="F4" s="103"/>
    </row>
    <row r="5" spans="1:6">
      <c r="A5" s="315" t="s">
        <v>35</v>
      </c>
      <c r="B5" s="315"/>
      <c r="C5" s="315"/>
      <c r="D5" s="315"/>
      <c r="E5" s="315"/>
      <c r="F5" s="315"/>
    </row>
    <row r="6" spans="1:6" ht="8.25" customHeight="1" thickBot="1">
      <c r="A6" s="56"/>
      <c r="B6" s="56"/>
      <c r="C6" s="56"/>
      <c r="D6" s="56"/>
      <c r="E6" s="56"/>
      <c r="F6" s="81"/>
    </row>
    <row r="7" spans="1:6" ht="30" customHeight="1" thickBot="1">
      <c r="A7" s="176" t="s">
        <v>29</v>
      </c>
      <c r="B7" s="177" t="s">
        <v>30</v>
      </c>
      <c r="C7" s="177" t="s">
        <v>31</v>
      </c>
      <c r="D7" s="178" t="s">
        <v>32</v>
      </c>
      <c r="E7" s="179" t="s">
        <v>0</v>
      </c>
      <c r="F7" s="180" t="s">
        <v>92</v>
      </c>
    </row>
    <row r="9" spans="1:6">
      <c r="A9" s="18" t="s">
        <v>1</v>
      </c>
      <c r="B9" s="19" t="s">
        <v>67</v>
      </c>
      <c r="C9" s="8"/>
      <c r="D9" s="36"/>
      <c r="E9" s="9"/>
      <c r="F9" s="105"/>
    </row>
    <row r="10" spans="1:6">
      <c r="A10" s="21"/>
      <c r="B10" s="22"/>
      <c r="C10" s="8"/>
      <c r="D10" s="36"/>
      <c r="E10" s="9"/>
      <c r="F10" s="105"/>
    </row>
    <row r="11" spans="1:6" ht="49.5" customHeight="1">
      <c r="A11" s="10" t="s">
        <v>2</v>
      </c>
      <c r="B11" s="23" t="s">
        <v>68</v>
      </c>
      <c r="C11" s="8" t="s">
        <v>78</v>
      </c>
      <c r="D11" s="54">
        <v>1</v>
      </c>
      <c r="E11" s="9"/>
      <c r="F11" s="105">
        <f>D11*E11</f>
        <v>0</v>
      </c>
    </row>
    <row r="12" spans="1:6">
      <c r="A12" s="10"/>
      <c r="B12" s="23"/>
      <c r="C12" s="8"/>
      <c r="D12" s="54"/>
      <c r="E12" s="9"/>
      <c r="F12" s="105"/>
    </row>
    <row r="13" spans="1:6" ht="48">
      <c r="A13" s="10" t="s">
        <v>7</v>
      </c>
      <c r="B13" s="32" t="s">
        <v>143</v>
      </c>
      <c r="C13" s="8" t="s">
        <v>8</v>
      </c>
      <c r="D13" s="54">
        <v>2</v>
      </c>
      <c r="E13" s="9"/>
      <c r="F13" s="105">
        <f>D13*E13</f>
        <v>0</v>
      </c>
    </row>
    <row r="14" spans="1:6">
      <c r="A14" s="10"/>
      <c r="B14" s="23"/>
      <c r="C14" s="8"/>
      <c r="D14" s="36"/>
      <c r="E14" s="9"/>
      <c r="F14" s="105"/>
    </row>
    <row r="15" spans="1:6" ht="72">
      <c r="A15" s="10" t="s">
        <v>60</v>
      </c>
      <c r="B15" s="23" t="s">
        <v>69</v>
      </c>
      <c r="C15" s="8" t="s">
        <v>78</v>
      </c>
      <c r="D15" s="54">
        <v>1</v>
      </c>
      <c r="E15" s="9"/>
      <c r="F15" s="105">
        <f>D15*E15</f>
        <v>0</v>
      </c>
    </row>
    <row r="16" spans="1:6">
      <c r="A16" s="10"/>
      <c r="B16" s="23"/>
      <c r="C16" s="8"/>
      <c r="D16" s="36"/>
      <c r="E16" s="9"/>
      <c r="F16" s="105"/>
    </row>
    <row r="17" spans="1:6" ht="120">
      <c r="A17" s="10" t="s">
        <v>4</v>
      </c>
      <c r="B17" s="23" t="s">
        <v>144</v>
      </c>
      <c r="C17" s="8" t="s">
        <v>8</v>
      </c>
      <c r="D17" s="54">
        <v>3</v>
      </c>
      <c r="E17" s="9"/>
      <c r="F17" s="105">
        <f>D17*E17</f>
        <v>0</v>
      </c>
    </row>
    <row r="18" spans="1:6">
      <c r="A18" s="10"/>
      <c r="B18" s="23"/>
      <c r="C18" s="8"/>
      <c r="D18" s="54"/>
      <c r="E18" s="9"/>
      <c r="F18" s="105"/>
    </row>
    <row r="19" spans="1:6" ht="84">
      <c r="A19" s="10" t="s">
        <v>5</v>
      </c>
      <c r="B19" s="23" t="s">
        <v>73</v>
      </c>
      <c r="C19" s="8" t="s">
        <v>8</v>
      </c>
      <c r="D19" s="54">
        <v>2</v>
      </c>
      <c r="E19" s="9"/>
      <c r="F19" s="105">
        <f>D19*E19</f>
        <v>0</v>
      </c>
    </row>
    <row r="20" spans="1:6">
      <c r="A20" s="10"/>
      <c r="B20" s="23"/>
      <c r="C20" s="8"/>
      <c r="D20" s="36"/>
      <c r="E20" s="9"/>
      <c r="F20" s="105"/>
    </row>
    <row r="21" spans="1:6" ht="48">
      <c r="A21" s="10" t="s">
        <v>6</v>
      </c>
      <c r="B21" s="23" t="s">
        <v>70</v>
      </c>
      <c r="C21" s="8" t="s">
        <v>16</v>
      </c>
      <c r="D21" s="54">
        <v>1.2</v>
      </c>
      <c r="E21" s="9"/>
      <c r="F21" s="105">
        <f>D21*E21</f>
        <v>0</v>
      </c>
    </row>
    <row r="22" spans="1:6">
      <c r="A22" s="10"/>
      <c r="B22" s="23"/>
      <c r="C22" s="8"/>
      <c r="D22" s="54"/>
      <c r="E22" s="9"/>
      <c r="F22" s="105"/>
    </row>
    <row r="23" spans="1:6" ht="48">
      <c r="A23" s="10" t="s">
        <v>9</v>
      </c>
      <c r="B23" s="332" t="s">
        <v>71</v>
      </c>
      <c r="C23" s="8" t="s">
        <v>14</v>
      </c>
      <c r="D23" s="335">
        <v>1</v>
      </c>
      <c r="E23" s="336"/>
      <c r="F23" s="337">
        <f>D23*E23</f>
        <v>0</v>
      </c>
    </row>
    <row r="24" spans="1:6">
      <c r="A24" s="33"/>
      <c r="B24" s="34"/>
      <c r="C24" s="35"/>
      <c r="D24" s="36"/>
      <c r="E24" s="37"/>
      <c r="F24" s="106"/>
    </row>
    <row r="25" spans="1:6">
      <c r="A25" s="99"/>
      <c r="B25" s="95" t="s">
        <v>72</v>
      </c>
      <c r="C25" s="100"/>
      <c r="D25" s="101"/>
      <c r="E25" s="102"/>
      <c r="F25" s="107">
        <f>SUM(F11:F24)</f>
        <v>0</v>
      </c>
    </row>
    <row r="26" spans="1:6">
      <c r="A26" s="21"/>
      <c r="B26" s="22"/>
      <c r="C26" s="8"/>
      <c r="D26" s="36"/>
      <c r="E26" s="11"/>
      <c r="F26" s="108"/>
    </row>
    <row r="27" spans="1:6">
      <c r="A27" s="18" t="s">
        <v>12</v>
      </c>
      <c r="B27" s="19" t="s">
        <v>13</v>
      </c>
      <c r="C27" s="8"/>
      <c r="D27" s="36"/>
      <c r="E27" s="9"/>
      <c r="F27" s="105"/>
    </row>
    <row r="28" spans="1:6">
      <c r="A28" s="21"/>
      <c r="B28" s="23"/>
      <c r="C28" s="8"/>
      <c r="D28" s="36"/>
      <c r="E28" s="7"/>
      <c r="F28" s="105"/>
    </row>
    <row r="29" spans="1:6" ht="84">
      <c r="A29" s="10" t="s">
        <v>2</v>
      </c>
      <c r="B29" s="23" t="s">
        <v>74</v>
      </c>
      <c r="C29" s="5"/>
      <c r="D29" s="48"/>
      <c r="E29" s="5"/>
      <c r="F29" s="104"/>
    </row>
    <row r="30" spans="1:6">
      <c r="A30" s="10"/>
      <c r="B30" s="23" t="s">
        <v>58</v>
      </c>
      <c r="C30" s="8" t="s">
        <v>14</v>
      </c>
      <c r="D30" s="54">
        <v>0.5</v>
      </c>
      <c r="E30" s="9"/>
      <c r="F30" s="105">
        <f>D30*E30</f>
        <v>0</v>
      </c>
    </row>
    <row r="31" spans="1:6">
      <c r="A31" s="10"/>
      <c r="B31" s="23" t="s">
        <v>22</v>
      </c>
      <c r="C31" s="8" t="s">
        <v>16</v>
      </c>
      <c r="D31" s="54">
        <v>4</v>
      </c>
      <c r="E31" s="9"/>
      <c r="F31" s="105">
        <f>D31*E31</f>
        <v>0</v>
      </c>
    </row>
    <row r="32" spans="1:6">
      <c r="A32" s="10"/>
      <c r="B32" s="23" t="s">
        <v>21</v>
      </c>
      <c r="C32" s="8" t="s">
        <v>15</v>
      </c>
      <c r="D32" s="54">
        <f>SUM(D30*95)</f>
        <v>47.5</v>
      </c>
      <c r="E32" s="9"/>
      <c r="F32" s="105">
        <f>D32*E32</f>
        <v>0</v>
      </c>
    </row>
    <row r="33" spans="1:6">
      <c r="A33" s="33"/>
      <c r="B33" s="34"/>
      <c r="C33" s="35"/>
      <c r="D33" s="36"/>
      <c r="E33" s="37"/>
      <c r="F33" s="106"/>
    </row>
    <row r="34" spans="1:6" ht="84">
      <c r="A34" s="10" t="s">
        <v>7</v>
      </c>
      <c r="B34" s="23" t="s">
        <v>75</v>
      </c>
      <c r="C34" s="5"/>
      <c r="D34" s="48"/>
      <c r="E34" s="5"/>
      <c r="F34" s="104"/>
    </row>
    <row r="35" spans="1:6">
      <c r="A35" s="10"/>
      <c r="B35" s="23" t="s">
        <v>58</v>
      </c>
      <c r="C35" s="8" t="s">
        <v>14</v>
      </c>
      <c r="D35" s="54">
        <v>0.6</v>
      </c>
      <c r="E35" s="9"/>
      <c r="F35" s="105">
        <f>D35*E35</f>
        <v>0</v>
      </c>
    </row>
    <row r="36" spans="1:6">
      <c r="A36" s="10"/>
      <c r="B36" s="23" t="s">
        <v>22</v>
      </c>
      <c r="C36" s="8" t="s">
        <v>16</v>
      </c>
      <c r="D36" s="54">
        <v>4.2</v>
      </c>
      <c r="E36" s="9"/>
      <c r="F36" s="105">
        <f>D36*E36</f>
        <v>0</v>
      </c>
    </row>
    <row r="37" spans="1:6">
      <c r="A37" s="10"/>
      <c r="B37" s="23" t="s">
        <v>21</v>
      </c>
      <c r="C37" s="8" t="s">
        <v>15</v>
      </c>
      <c r="D37" s="54">
        <f>95*D35</f>
        <v>57</v>
      </c>
      <c r="E37" s="9"/>
      <c r="F37" s="105">
        <f>D37*E37</f>
        <v>0</v>
      </c>
    </row>
    <row r="38" spans="1:6">
      <c r="A38" s="33"/>
      <c r="B38" s="34"/>
      <c r="C38" s="35"/>
      <c r="D38" s="36"/>
      <c r="E38" s="37"/>
      <c r="F38" s="106"/>
    </row>
    <row r="39" spans="1:6" ht="72">
      <c r="A39" s="10" t="s">
        <v>3</v>
      </c>
      <c r="B39" s="23" t="s">
        <v>59</v>
      </c>
      <c r="C39" s="5"/>
      <c r="D39" s="48"/>
      <c r="E39" s="5"/>
      <c r="F39" s="104"/>
    </row>
    <row r="40" spans="1:6">
      <c r="A40" s="10"/>
      <c r="B40" s="23" t="s">
        <v>58</v>
      </c>
      <c r="C40" s="8" t="s">
        <v>14</v>
      </c>
      <c r="D40" s="54">
        <v>0.43</v>
      </c>
      <c r="E40" s="9"/>
      <c r="F40" s="105">
        <f>D40*E40</f>
        <v>0</v>
      </c>
    </row>
    <row r="41" spans="1:6">
      <c r="A41" s="10"/>
      <c r="B41" s="23" t="s">
        <v>22</v>
      </c>
      <c r="C41" s="8" t="s">
        <v>16</v>
      </c>
      <c r="D41" s="20">
        <v>3.2</v>
      </c>
      <c r="E41" s="9"/>
      <c r="F41" s="105">
        <f>D41*E41</f>
        <v>0</v>
      </c>
    </row>
    <row r="42" spans="1:6">
      <c r="A42" s="10"/>
      <c r="B42" s="23" t="s">
        <v>21</v>
      </c>
      <c r="C42" s="8" t="s">
        <v>15</v>
      </c>
      <c r="D42" s="20">
        <f>95*D40</f>
        <v>40.85</v>
      </c>
      <c r="E42" s="9"/>
      <c r="F42" s="105">
        <f>D42*E42</f>
        <v>0</v>
      </c>
    </row>
    <row r="43" spans="1:6">
      <c r="A43" s="10"/>
      <c r="B43" s="23"/>
      <c r="C43" s="8"/>
      <c r="D43" s="20"/>
      <c r="E43" s="9"/>
      <c r="F43" s="105"/>
    </row>
    <row r="44" spans="1:6">
      <c r="A44" s="99"/>
      <c r="B44" s="95" t="s">
        <v>23</v>
      </c>
      <c r="C44" s="100"/>
      <c r="D44" s="101"/>
      <c r="E44" s="102"/>
      <c r="F44" s="107">
        <f>SUM(F29:F42)</f>
        <v>0</v>
      </c>
    </row>
    <row r="45" spans="1:6">
      <c r="A45" s="21"/>
      <c r="B45" s="22"/>
      <c r="C45" s="8"/>
      <c r="D45" s="36"/>
      <c r="E45" s="11"/>
      <c r="F45" s="108"/>
    </row>
    <row r="46" spans="1:6">
      <c r="A46" s="18" t="s">
        <v>10</v>
      </c>
      <c r="B46" s="19" t="s">
        <v>36</v>
      </c>
      <c r="C46" s="8"/>
      <c r="D46" s="36"/>
      <c r="E46" s="11"/>
      <c r="F46" s="108"/>
    </row>
    <row r="47" spans="1:6">
      <c r="A47" s="10"/>
      <c r="B47" s="22"/>
      <c r="C47" s="8"/>
      <c r="D47" s="36"/>
      <c r="E47" s="11"/>
      <c r="F47" s="108"/>
    </row>
    <row r="48" spans="1:6" ht="96">
      <c r="A48" s="10" t="s">
        <v>2</v>
      </c>
      <c r="B48" s="23" t="s">
        <v>77</v>
      </c>
      <c r="C48" s="8" t="s">
        <v>14</v>
      </c>
      <c r="D48" s="61">
        <v>5.43</v>
      </c>
      <c r="E48" s="11"/>
      <c r="F48" s="105">
        <f>D48*E48</f>
        <v>0</v>
      </c>
    </row>
    <row r="49" spans="1:6">
      <c r="A49" s="10"/>
      <c r="B49" s="24"/>
      <c r="C49" s="8"/>
      <c r="D49" s="36"/>
      <c r="E49" s="11"/>
      <c r="F49" s="108"/>
    </row>
    <row r="50" spans="1:6" ht="96">
      <c r="A50" s="10" t="s">
        <v>7</v>
      </c>
      <c r="B50" s="23" t="s">
        <v>63</v>
      </c>
      <c r="C50" s="8" t="s">
        <v>16</v>
      </c>
      <c r="D50" s="61">
        <v>52</v>
      </c>
      <c r="E50" s="11"/>
      <c r="F50" s="105">
        <f>D50*E50</f>
        <v>0</v>
      </c>
    </row>
    <row r="51" spans="1:6">
      <c r="A51" s="10"/>
      <c r="B51" s="24"/>
      <c r="C51" s="8"/>
      <c r="D51" s="36"/>
      <c r="E51" s="11"/>
      <c r="F51" s="108"/>
    </row>
    <row r="52" spans="1:6" ht="48">
      <c r="A52" s="10" t="s">
        <v>3</v>
      </c>
      <c r="B52" s="23" t="s">
        <v>52</v>
      </c>
      <c r="C52" s="8" t="s">
        <v>33</v>
      </c>
      <c r="D52" s="61">
        <v>50</v>
      </c>
      <c r="E52" s="11"/>
      <c r="F52" s="105">
        <f>D52*E52</f>
        <v>0</v>
      </c>
    </row>
    <row r="53" spans="1:6">
      <c r="A53" s="10"/>
      <c r="B53" s="22"/>
      <c r="C53" s="8"/>
      <c r="D53" s="36"/>
      <c r="E53" s="11"/>
      <c r="F53" s="108"/>
    </row>
    <row r="54" spans="1:6" ht="60">
      <c r="A54" s="10" t="s">
        <v>4</v>
      </c>
      <c r="B54" s="23" t="s">
        <v>53</v>
      </c>
      <c r="C54" s="8" t="s">
        <v>16</v>
      </c>
      <c r="D54" s="61">
        <v>95</v>
      </c>
      <c r="E54" s="11"/>
      <c r="F54" s="105">
        <f>D54*E54</f>
        <v>0</v>
      </c>
    </row>
    <row r="55" spans="1:6">
      <c r="A55" s="10"/>
      <c r="B55" s="23"/>
      <c r="C55" s="8"/>
      <c r="D55" s="61"/>
      <c r="E55" s="11"/>
      <c r="F55" s="105"/>
    </row>
    <row r="56" spans="1:6">
      <c r="A56" s="114"/>
      <c r="B56" s="95" t="s">
        <v>37</v>
      </c>
      <c r="C56" s="100"/>
      <c r="D56" s="101"/>
      <c r="E56" s="102"/>
      <c r="F56" s="107">
        <f>SUM(F48:F54)</f>
        <v>0</v>
      </c>
    </row>
    <row r="57" spans="1:6">
      <c r="A57" s="10"/>
      <c r="B57" s="22"/>
      <c r="C57" s="8"/>
      <c r="D57" s="36"/>
      <c r="E57" s="11"/>
      <c r="F57" s="108"/>
    </row>
    <row r="58" spans="1:6">
      <c r="A58" s="18" t="s">
        <v>11</v>
      </c>
      <c r="B58" s="19" t="s">
        <v>38</v>
      </c>
      <c r="C58" s="8"/>
      <c r="D58" s="36"/>
      <c r="E58" s="11"/>
      <c r="F58" s="108"/>
    </row>
    <row r="59" spans="1:6">
      <c r="A59" s="10"/>
      <c r="B59" s="22"/>
      <c r="C59" s="8"/>
      <c r="D59" s="36"/>
      <c r="E59" s="11"/>
      <c r="F59" s="108"/>
    </row>
    <row r="60" spans="1:6" ht="156">
      <c r="A60" s="10" t="s">
        <v>2</v>
      </c>
      <c r="B60" s="50" t="s">
        <v>79</v>
      </c>
      <c r="C60" s="8" t="s">
        <v>16</v>
      </c>
      <c r="D60" s="61">
        <v>4.0999999999999996</v>
      </c>
      <c r="E60" s="11"/>
      <c r="F60" s="105">
        <f>D60*E60</f>
        <v>0</v>
      </c>
    </row>
    <row r="61" spans="1:6">
      <c r="A61" s="10"/>
      <c r="B61" s="50"/>
      <c r="C61" s="8"/>
      <c r="D61" s="20"/>
      <c r="E61" s="11"/>
      <c r="F61" s="105"/>
    </row>
    <row r="62" spans="1:6" ht="72">
      <c r="A62" s="10" t="s">
        <v>4</v>
      </c>
      <c r="B62" s="32" t="s">
        <v>81</v>
      </c>
      <c r="C62" s="8" t="s">
        <v>16</v>
      </c>
      <c r="D62" s="61">
        <v>35</v>
      </c>
      <c r="E62" s="11"/>
      <c r="F62" s="105">
        <f>D62*E62</f>
        <v>0</v>
      </c>
    </row>
    <row r="63" spans="1:6">
      <c r="A63" s="10"/>
      <c r="B63" s="22"/>
      <c r="C63" s="8"/>
      <c r="D63" s="36"/>
      <c r="E63" s="11"/>
      <c r="F63" s="108"/>
    </row>
    <row r="64" spans="1:6" ht="72">
      <c r="A64" s="10" t="s">
        <v>6</v>
      </c>
      <c r="B64" s="23" t="s">
        <v>80</v>
      </c>
      <c r="C64" s="8" t="s">
        <v>16</v>
      </c>
      <c r="D64" s="61">
        <v>35</v>
      </c>
      <c r="E64" s="11"/>
      <c r="F64" s="105">
        <f>D64*E64</f>
        <v>0</v>
      </c>
    </row>
    <row r="65" spans="1:6">
      <c r="A65" s="60"/>
      <c r="B65" s="96" t="s">
        <v>39</v>
      </c>
      <c r="C65" s="97"/>
      <c r="D65" s="98"/>
      <c r="E65" s="91"/>
      <c r="F65" s="109">
        <f>SUM(F60:F64)</f>
        <v>0</v>
      </c>
    </row>
    <row r="66" spans="1:6">
      <c r="A66" s="10"/>
      <c r="B66" s="22"/>
      <c r="C66" s="8"/>
      <c r="D66" s="36"/>
      <c r="E66" s="11"/>
      <c r="F66" s="108"/>
    </row>
    <row r="67" spans="1:6">
      <c r="A67" s="18" t="s">
        <v>25</v>
      </c>
      <c r="B67" s="31" t="s">
        <v>54</v>
      </c>
      <c r="C67" s="12"/>
      <c r="D67" s="41"/>
      <c r="E67" s="11"/>
      <c r="F67" s="108"/>
    </row>
    <row r="68" spans="1:6">
      <c r="A68" s="10"/>
      <c r="B68" s="22"/>
      <c r="C68" s="12"/>
      <c r="D68" s="41"/>
      <c r="E68" s="11"/>
      <c r="F68" s="108"/>
    </row>
    <row r="69" spans="1:6" ht="60">
      <c r="A69" s="10" t="s">
        <v>2</v>
      </c>
      <c r="B69" s="23" t="s">
        <v>61</v>
      </c>
      <c r="C69" s="8" t="s">
        <v>16</v>
      </c>
      <c r="D69" s="20">
        <v>90</v>
      </c>
      <c r="E69" s="11"/>
      <c r="F69" s="105">
        <f>D69*E69</f>
        <v>0</v>
      </c>
    </row>
    <row r="70" spans="1:6">
      <c r="A70" s="10"/>
      <c r="B70" s="23"/>
      <c r="C70" s="8"/>
      <c r="D70" s="20"/>
      <c r="E70" s="11"/>
      <c r="F70" s="105"/>
    </row>
    <row r="71" spans="1:6">
      <c r="A71" s="60"/>
      <c r="B71" s="96" t="s">
        <v>55</v>
      </c>
      <c r="C71" s="97"/>
      <c r="D71" s="98"/>
      <c r="E71" s="91"/>
      <c r="F71" s="109">
        <f>SUM(F68:F69)</f>
        <v>0</v>
      </c>
    </row>
    <row r="72" spans="1:6">
      <c r="A72" s="10"/>
      <c r="B72" s="24"/>
      <c r="C72" s="8"/>
      <c r="D72" s="36"/>
      <c r="E72" s="11"/>
      <c r="F72" s="105"/>
    </row>
    <row r="73" spans="1:6">
      <c r="A73" s="18" t="s">
        <v>40</v>
      </c>
      <c r="B73" s="31" t="s">
        <v>82</v>
      </c>
      <c r="C73" s="12"/>
      <c r="D73" s="41"/>
      <c r="E73" s="11"/>
      <c r="F73" s="108"/>
    </row>
    <row r="74" spans="1:6">
      <c r="A74" s="10"/>
      <c r="B74" s="22"/>
      <c r="C74" s="12"/>
      <c r="D74" s="41"/>
      <c r="E74" s="11"/>
      <c r="F74" s="108"/>
    </row>
    <row r="75" spans="1:6" ht="72">
      <c r="A75" s="10" t="s">
        <v>2</v>
      </c>
      <c r="B75" s="23" t="s">
        <v>83</v>
      </c>
      <c r="C75" s="8" t="s">
        <v>16</v>
      </c>
      <c r="D75" s="61">
        <v>22</v>
      </c>
      <c r="E75" s="11"/>
      <c r="F75" s="105">
        <f>D75*E75</f>
        <v>0</v>
      </c>
    </row>
    <row r="76" spans="1:6">
      <c r="A76" s="10"/>
      <c r="B76" s="24"/>
      <c r="C76" s="8"/>
      <c r="D76" s="20"/>
      <c r="E76" s="11"/>
      <c r="F76" s="105"/>
    </row>
    <row r="77" spans="1:6" ht="60">
      <c r="A77" s="10" t="s">
        <v>7</v>
      </c>
      <c r="B77" s="23" t="s">
        <v>84</v>
      </c>
      <c r="C77" s="8" t="s">
        <v>16</v>
      </c>
      <c r="D77" s="61">
        <v>4</v>
      </c>
      <c r="E77" s="11"/>
      <c r="F77" s="105">
        <f>D77*E77</f>
        <v>0</v>
      </c>
    </row>
    <row r="78" spans="1:6">
      <c r="A78" s="10"/>
      <c r="B78" s="23"/>
      <c r="C78" s="8"/>
      <c r="D78" s="20"/>
      <c r="E78" s="11"/>
      <c r="F78" s="105"/>
    </row>
    <row r="79" spans="1:6">
      <c r="A79" s="59"/>
      <c r="B79" s="115" t="s">
        <v>116</v>
      </c>
      <c r="C79" s="116"/>
      <c r="D79" s="117"/>
      <c r="E79" s="102"/>
      <c r="F79" s="107">
        <f>SUM(F75:F78)</f>
        <v>0</v>
      </c>
    </row>
    <row r="80" spans="1:6">
      <c r="A80" s="25"/>
      <c r="B80" s="87"/>
      <c r="C80" s="12"/>
      <c r="D80" s="41"/>
      <c r="E80" s="11"/>
      <c r="F80" s="108"/>
    </row>
    <row r="81" spans="1:6">
      <c r="A81" s="18" t="s">
        <v>41</v>
      </c>
      <c r="B81" s="19" t="s">
        <v>42</v>
      </c>
      <c r="C81" s="12"/>
      <c r="D81" s="41"/>
      <c r="E81" s="11"/>
      <c r="F81" s="108"/>
    </row>
    <row r="82" spans="1:6">
      <c r="A82" s="25"/>
      <c r="B82" s="86"/>
      <c r="C82" s="12"/>
      <c r="D82" s="41"/>
      <c r="E82" s="11"/>
      <c r="F82" s="108"/>
    </row>
    <row r="83" spans="1:6" ht="165.75">
      <c r="A83" s="10" t="s">
        <v>2</v>
      </c>
      <c r="B83" s="2" t="s">
        <v>85</v>
      </c>
      <c r="C83" s="8" t="s">
        <v>16</v>
      </c>
      <c r="D83" s="61">
        <v>4</v>
      </c>
      <c r="E83" s="11"/>
      <c r="F83" s="105">
        <f>D83*E83</f>
        <v>0</v>
      </c>
    </row>
    <row r="84" spans="1:6">
      <c r="A84" s="10"/>
      <c r="B84" s="2"/>
      <c r="C84" s="8"/>
      <c r="D84" s="61"/>
      <c r="E84" s="11"/>
      <c r="F84" s="105"/>
    </row>
    <row r="85" spans="1:6">
      <c r="A85" s="62"/>
      <c r="B85" s="88" t="s">
        <v>43</v>
      </c>
      <c r="C85" s="89"/>
      <c r="D85" s="90"/>
      <c r="E85" s="91"/>
      <c r="F85" s="109">
        <f>SUM(F83:F83)</f>
        <v>0</v>
      </c>
    </row>
    <row r="86" spans="1:6">
      <c r="A86" s="39"/>
      <c r="B86" s="42"/>
      <c r="C86" s="40"/>
      <c r="D86" s="41"/>
      <c r="E86" s="38"/>
      <c r="F86" s="110"/>
    </row>
    <row r="87" spans="1:6">
      <c r="A87" s="18" t="s">
        <v>44</v>
      </c>
      <c r="B87" s="19" t="s">
        <v>26</v>
      </c>
      <c r="C87" s="12"/>
      <c r="D87" s="41"/>
      <c r="E87" s="11"/>
      <c r="F87" s="108"/>
    </row>
    <row r="88" spans="1:6">
      <c r="A88" s="25"/>
      <c r="B88" s="22"/>
      <c r="C88" s="12"/>
      <c r="D88" s="41"/>
      <c r="E88" s="11"/>
      <c r="F88" s="108"/>
    </row>
    <row r="89" spans="1:6">
      <c r="A89" s="10" t="s">
        <v>2</v>
      </c>
      <c r="B89" s="23" t="s">
        <v>87</v>
      </c>
      <c r="C89" s="12"/>
      <c r="D89" s="41"/>
      <c r="E89" s="11"/>
      <c r="F89" s="108"/>
    </row>
    <row r="90" spans="1:6" ht="24">
      <c r="A90" s="10"/>
      <c r="B90" s="23" t="s">
        <v>88</v>
      </c>
      <c r="C90" s="8" t="s">
        <v>8</v>
      </c>
      <c r="D90" s="20">
        <v>1</v>
      </c>
      <c r="E90" s="11"/>
      <c r="F90" s="105">
        <f>D90*E90</f>
        <v>0</v>
      </c>
    </row>
    <row r="91" spans="1:6">
      <c r="A91" s="33"/>
      <c r="B91" s="34"/>
      <c r="C91" s="35"/>
      <c r="D91" s="36"/>
      <c r="E91" s="38"/>
      <c r="F91" s="106"/>
    </row>
    <row r="92" spans="1:6" ht="24">
      <c r="A92" s="10" t="s">
        <v>4</v>
      </c>
      <c r="B92" s="23" t="s">
        <v>153</v>
      </c>
      <c r="C92" s="8"/>
      <c r="D92" s="36"/>
      <c r="E92" s="11"/>
      <c r="F92" s="105"/>
    </row>
    <row r="93" spans="1:6">
      <c r="A93" s="10"/>
      <c r="B93" s="23" t="s">
        <v>86</v>
      </c>
      <c r="C93" s="8" t="s">
        <v>8</v>
      </c>
      <c r="D93" s="20">
        <v>1</v>
      </c>
      <c r="E93" s="11"/>
      <c r="F93" s="105">
        <f>D93*E93</f>
        <v>0</v>
      </c>
    </row>
    <row r="94" spans="1:6">
      <c r="A94" s="59"/>
      <c r="B94" s="95" t="s">
        <v>27</v>
      </c>
      <c r="C94" s="92"/>
      <c r="D94" s="93"/>
      <c r="E94" s="94"/>
      <c r="F94" s="111">
        <f>SUM(F89:F93)</f>
        <v>0</v>
      </c>
    </row>
    <row r="95" spans="1:6">
      <c r="A95" s="39"/>
      <c r="B95" s="43"/>
      <c r="C95" s="44"/>
      <c r="D95" s="45"/>
      <c r="E95" s="46"/>
      <c r="F95" s="112"/>
    </row>
    <row r="96" spans="1:6">
      <c r="A96" s="18" t="s">
        <v>45</v>
      </c>
      <c r="B96" s="19" t="s">
        <v>46</v>
      </c>
      <c r="C96" s="12"/>
      <c r="D96" s="41"/>
      <c r="E96" s="11"/>
      <c r="F96" s="108"/>
    </row>
    <row r="97" spans="1:6">
      <c r="A97" s="25"/>
      <c r="B97" s="22"/>
      <c r="C97" s="12"/>
      <c r="D97" s="41"/>
      <c r="E97" s="11"/>
      <c r="F97" s="108"/>
    </row>
    <row r="98" spans="1:6" ht="51" customHeight="1">
      <c r="A98" s="25"/>
      <c r="B98" s="311" t="s">
        <v>148</v>
      </c>
      <c r="C98" s="311"/>
      <c r="D98" s="311"/>
      <c r="E98" s="311"/>
      <c r="F98" s="311"/>
    </row>
    <row r="99" spans="1:6" ht="17.25" customHeight="1">
      <c r="A99" s="25"/>
      <c r="B99" s="312" t="s">
        <v>149</v>
      </c>
      <c r="C99" s="312"/>
      <c r="D99" s="312"/>
      <c r="E99" s="312"/>
      <c r="F99" s="312"/>
    </row>
    <row r="100" spans="1:6">
      <c r="A100" s="25"/>
      <c r="B100" s="22"/>
      <c r="C100" s="12"/>
      <c r="D100" s="41"/>
      <c r="E100" s="11"/>
      <c r="F100" s="108"/>
    </row>
    <row r="101" spans="1:6">
      <c r="A101" s="25" t="s">
        <v>2</v>
      </c>
      <c r="B101" s="52" t="s">
        <v>56</v>
      </c>
      <c r="C101" s="12"/>
      <c r="D101" s="41"/>
      <c r="E101" s="11"/>
      <c r="F101" s="108"/>
    </row>
    <row r="102" spans="1:6">
      <c r="A102" s="25"/>
      <c r="B102" s="23" t="s">
        <v>47</v>
      </c>
      <c r="C102" s="8" t="s">
        <v>34</v>
      </c>
      <c r="D102" s="61">
        <v>16</v>
      </c>
      <c r="E102" s="11"/>
      <c r="F102" s="105">
        <f>D102*E102</f>
        <v>0</v>
      </c>
    </row>
    <row r="103" spans="1:6">
      <c r="A103" s="25"/>
      <c r="B103" s="23" t="s">
        <v>62</v>
      </c>
      <c r="C103" s="8" t="s">
        <v>66</v>
      </c>
      <c r="D103" s="61">
        <v>16</v>
      </c>
      <c r="E103" s="11"/>
      <c r="F103" s="105">
        <f>D103*E103</f>
        <v>0</v>
      </c>
    </row>
    <row r="104" spans="1:6">
      <c r="A104" s="57"/>
      <c r="B104" s="58" t="s">
        <v>48</v>
      </c>
      <c r="C104" s="92"/>
      <c r="D104" s="93"/>
      <c r="E104" s="94"/>
      <c r="F104" s="111">
        <f>SUM(F102:F103)</f>
        <v>0</v>
      </c>
    </row>
    <row r="105" spans="1:6">
      <c r="A105" s="39"/>
      <c r="B105" s="43"/>
      <c r="C105" s="40"/>
      <c r="D105" s="41"/>
      <c r="E105" s="38"/>
      <c r="F105" s="110"/>
    </row>
    <row r="106" spans="1:6">
      <c r="A106" s="18" t="s">
        <v>49</v>
      </c>
      <c r="B106" s="19" t="s">
        <v>50</v>
      </c>
      <c r="C106" s="12"/>
      <c r="D106" s="41"/>
      <c r="E106" s="11"/>
      <c r="F106" s="108"/>
    </row>
    <row r="107" spans="1:6">
      <c r="A107" s="25"/>
      <c r="B107" s="22"/>
      <c r="C107" s="12"/>
      <c r="D107" s="41"/>
      <c r="E107" s="11"/>
      <c r="F107" s="108"/>
    </row>
    <row r="108" spans="1:6" ht="30" customHeight="1">
      <c r="A108" s="25" t="s">
        <v>2</v>
      </c>
      <c r="B108" s="51" t="s">
        <v>89</v>
      </c>
      <c r="C108" s="8" t="s">
        <v>34</v>
      </c>
      <c r="D108" s="61">
        <v>56</v>
      </c>
      <c r="E108" s="11"/>
      <c r="F108" s="105">
        <f>D108*E108</f>
        <v>0</v>
      </c>
    </row>
    <row r="109" spans="1:6">
      <c r="A109" s="25"/>
      <c r="B109" s="51"/>
    </row>
    <row r="110" spans="1:6">
      <c r="A110" s="172" t="s">
        <v>49</v>
      </c>
      <c r="B110" s="58" t="s">
        <v>51</v>
      </c>
      <c r="C110" s="92"/>
      <c r="D110" s="93"/>
      <c r="E110" s="94"/>
      <c r="F110" s="111">
        <f>SUM(F108:F109)</f>
        <v>0</v>
      </c>
    </row>
    <row r="111" spans="1:6">
      <c r="A111" s="39"/>
      <c r="B111" s="47"/>
      <c r="C111" s="44"/>
      <c r="D111" s="45"/>
      <c r="E111" s="46"/>
      <c r="F111" s="112"/>
    </row>
    <row r="112" spans="1:6">
      <c r="A112" s="59"/>
      <c r="B112" s="118" t="s">
        <v>17</v>
      </c>
      <c r="C112" s="116"/>
      <c r="D112" s="117"/>
      <c r="E112" s="102"/>
      <c r="F112" s="107"/>
    </row>
    <row r="113" spans="1:6" ht="8.25" customHeight="1">
      <c r="A113" s="28"/>
      <c r="B113" s="5"/>
      <c r="C113" s="5"/>
      <c r="D113" s="48"/>
      <c r="E113" s="5"/>
      <c r="F113" s="104"/>
    </row>
    <row r="114" spans="1:6">
      <c r="A114" s="26" t="s">
        <v>1</v>
      </c>
      <c r="B114" s="27" t="str">
        <f>B9</f>
        <v>PRIPREMNI RADOVI</v>
      </c>
      <c r="C114" s="5"/>
      <c r="D114" s="48"/>
      <c r="E114" s="5"/>
      <c r="F114" s="108">
        <f>SUM(F25)</f>
        <v>0</v>
      </c>
    </row>
    <row r="115" spans="1:6">
      <c r="A115" s="26" t="s">
        <v>18</v>
      </c>
      <c r="B115" s="27" t="str">
        <f>B27</f>
        <v>BETONSKI I AB RADOVI</v>
      </c>
      <c r="C115" s="5"/>
      <c r="D115" s="48"/>
      <c r="E115" s="5"/>
      <c r="F115" s="108">
        <f>SUM(F44)</f>
        <v>0</v>
      </c>
    </row>
    <row r="116" spans="1:6">
      <c r="A116" s="26" t="s">
        <v>10</v>
      </c>
      <c r="B116" s="27" t="str">
        <f>B46</f>
        <v>ZIDARSKI RADOVI</v>
      </c>
      <c r="C116" s="5"/>
      <c r="D116" s="48"/>
      <c r="E116" s="5"/>
      <c r="F116" s="108">
        <f>SUM(F56)</f>
        <v>0</v>
      </c>
    </row>
    <row r="117" spans="1:6">
      <c r="A117" s="26" t="s">
        <v>11</v>
      </c>
      <c r="B117" s="27" t="str">
        <f>B58</f>
        <v>IZOLATERSKI RADOVI</v>
      </c>
      <c r="C117" s="5"/>
      <c r="D117" s="48"/>
      <c r="E117" s="5"/>
      <c r="F117" s="113">
        <f>SUM(F65)</f>
        <v>0</v>
      </c>
    </row>
    <row r="118" spans="1:6">
      <c r="A118" s="26" t="s">
        <v>25</v>
      </c>
      <c r="B118" s="27" t="str">
        <f>B67</f>
        <v>FASADERSKI RADOVI RADOVI</v>
      </c>
      <c r="C118" s="5"/>
      <c r="D118" s="48"/>
      <c r="E118" s="5"/>
      <c r="F118" s="113">
        <f>SUM(F71)</f>
        <v>0</v>
      </c>
    </row>
    <row r="119" spans="1:6">
      <c r="A119" s="26" t="s">
        <v>40</v>
      </c>
      <c r="B119" s="27" t="str">
        <f>B73</f>
        <v>TESARSKI  RADOVI</v>
      </c>
      <c r="C119" s="5"/>
      <c r="D119" s="48"/>
      <c r="E119" s="5"/>
      <c r="F119" s="113">
        <f>SUM(F79)</f>
        <v>0</v>
      </c>
    </row>
    <row r="120" spans="1:6">
      <c r="A120" s="26" t="s">
        <v>41</v>
      </c>
      <c r="B120" s="27" t="str">
        <f>B81</f>
        <v>GIPSKARTONSKI RADOVI</v>
      </c>
      <c r="C120" s="5"/>
      <c r="D120" s="48"/>
      <c r="E120" s="5"/>
      <c r="F120" s="113">
        <f>SUM(F85)</f>
        <v>0</v>
      </c>
    </row>
    <row r="121" spans="1:6">
      <c r="A121" s="26" t="s">
        <v>44</v>
      </c>
      <c r="B121" s="27" t="s">
        <v>28</v>
      </c>
      <c r="C121" s="5"/>
      <c r="D121" s="48"/>
      <c r="E121" s="5"/>
      <c r="F121" s="113">
        <f>SUM(F94)</f>
        <v>0</v>
      </c>
    </row>
    <row r="122" spans="1:6">
      <c r="A122" s="26" t="s">
        <v>45</v>
      </c>
      <c r="B122" s="27" t="str">
        <f>B96</f>
        <v>KERAMIČARSKI RADOVI</v>
      </c>
      <c r="C122" s="5"/>
      <c r="D122" s="48"/>
      <c r="E122" s="5"/>
      <c r="F122" s="113">
        <f>SUM(F104)</f>
        <v>0</v>
      </c>
    </row>
    <row r="123" spans="1:6">
      <c r="A123" s="26" t="s">
        <v>49</v>
      </c>
      <c r="B123" s="27" t="str">
        <f>B106</f>
        <v>SOBOSLIKARSKI RADOVI</v>
      </c>
      <c r="C123" s="5"/>
      <c r="D123" s="48"/>
      <c r="E123" s="5"/>
      <c r="F123" s="113">
        <f>SUM(F110)</f>
        <v>0</v>
      </c>
    </row>
    <row r="124" spans="1:6" ht="7.5" customHeight="1">
      <c r="A124" s="28"/>
      <c r="B124" s="29"/>
      <c r="C124" s="5"/>
      <c r="D124" s="48"/>
      <c r="E124" s="5"/>
      <c r="F124" s="113"/>
    </row>
    <row r="125" spans="1:6">
      <c r="A125" s="59"/>
      <c r="B125" s="118" t="s">
        <v>19</v>
      </c>
      <c r="C125" s="119"/>
      <c r="D125" s="120"/>
      <c r="E125" s="119"/>
      <c r="F125" s="121">
        <f>SUM(F114:F123)</f>
        <v>0</v>
      </c>
    </row>
  </sheetData>
  <mergeCells count="6">
    <mergeCell ref="B98:F98"/>
    <mergeCell ref="B99:F99"/>
    <mergeCell ref="A1:F1"/>
    <mergeCell ref="A3:F3"/>
    <mergeCell ref="C4:E4"/>
    <mergeCell ref="A5:F5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&amp;R&amp;P/&amp;N</oddFooter>
  </headerFooter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3"/>
  <sheetViews>
    <sheetView showZeros="0" tabSelected="1" zoomScaleNormal="100" workbookViewId="0">
      <pane ySplit="7" topLeftCell="A93" activePane="bottomLeft" state="frozen"/>
      <selection activeCell="E33" sqref="E33"/>
      <selection pane="bottomLeft" activeCell="E33" sqref="E33"/>
    </sheetView>
  </sheetViews>
  <sheetFormatPr defaultRowHeight="15"/>
  <cols>
    <col min="1" max="1" width="9.140625" style="67"/>
    <col min="2" max="2" width="41.140625" customWidth="1"/>
    <col min="3" max="3" width="8" style="69" customWidth="1"/>
    <col min="4" max="4" width="9.140625" style="63"/>
    <col min="5" max="5" width="10" style="63" customWidth="1"/>
    <col min="6" max="6" width="10.42578125" style="79" customWidth="1"/>
  </cols>
  <sheetData>
    <row r="1" spans="1:6">
      <c r="A1" s="313" t="s">
        <v>76</v>
      </c>
      <c r="B1" s="313"/>
      <c r="C1" s="313"/>
      <c r="D1" s="313"/>
      <c r="E1" s="313"/>
      <c r="F1" s="313"/>
    </row>
    <row r="2" spans="1:6" ht="7.5" customHeight="1"/>
    <row r="3" spans="1:6">
      <c r="A3" s="313" t="s">
        <v>358</v>
      </c>
      <c r="B3" s="313"/>
      <c r="C3" s="313"/>
      <c r="D3" s="313"/>
      <c r="E3" s="313"/>
      <c r="F3" s="313"/>
    </row>
    <row r="4" spans="1:6" ht="7.5" customHeight="1">
      <c r="A4" s="68"/>
      <c r="B4" s="55"/>
      <c r="C4" s="70"/>
      <c r="D4" s="64"/>
      <c r="E4" s="64"/>
      <c r="F4" s="80"/>
    </row>
    <row r="5" spans="1:6" ht="15" customHeight="1">
      <c r="A5" s="315" t="s">
        <v>35</v>
      </c>
      <c r="B5" s="315"/>
      <c r="C5" s="315"/>
      <c r="D5" s="315"/>
      <c r="E5" s="315"/>
      <c r="F5" s="315"/>
    </row>
    <row r="6" spans="1:6" ht="9" customHeight="1" thickBot="1">
      <c r="A6" s="56"/>
      <c r="B6" s="56"/>
      <c r="C6" s="66"/>
      <c r="D6" s="65"/>
      <c r="E6" s="65"/>
      <c r="F6" s="81"/>
    </row>
    <row r="7" spans="1:6" ht="30" customHeight="1" thickBot="1">
      <c r="A7" s="176" t="s">
        <v>29</v>
      </c>
      <c r="B7" s="177" t="s">
        <v>30</v>
      </c>
      <c r="C7" s="181" t="s">
        <v>31</v>
      </c>
      <c r="D7" s="178" t="s">
        <v>32</v>
      </c>
      <c r="E7" s="179" t="s">
        <v>0</v>
      </c>
      <c r="F7" s="180" t="s">
        <v>92</v>
      </c>
    </row>
    <row r="8" spans="1:6" ht="9" customHeight="1"/>
    <row r="9" spans="1:6">
      <c r="A9" s="173" t="s">
        <v>1</v>
      </c>
      <c r="B9" s="124" t="s">
        <v>20</v>
      </c>
      <c r="C9" s="125"/>
      <c r="D9" s="126"/>
      <c r="E9" s="127"/>
      <c r="F9" s="128"/>
    </row>
    <row r="10" spans="1:6">
      <c r="A10" s="129"/>
      <c r="B10" s="130"/>
      <c r="C10" s="131"/>
      <c r="D10" s="132"/>
      <c r="E10" s="132"/>
      <c r="F10" s="133"/>
    </row>
    <row r="11" spans="1:6" ht="60.75">
      <c r="A11" s="129" t="s">
        <v>2</v>
      </c>
      <c r="B11" s="134" t="s">
        <v>128</v>
      </c>
      <c r="C11" s="131" t="s">
        <v>14</v>
      </c>
      <c r="D11" s="132">
        <v>8</v>
      </c>
      <c r="E11" s="132"/>
      <c r="F11" s="133">
        <f>SUM(D11*E11)</f>
        <v>0</v>
      </c>
    </row>
    <row r="12" spans="1:6">
      <c r="A12" s="129"/>
      <c r="B12" s="130"/>
      <c r="C12" s="131"/>
      <c r="D12" s="132"/>
      <c r="E12" s="132"/>
      <c r="F12" s="133"/>
    </row>
    <row r="13" spans="1:6" ht="103.5" customHeight="1">
      <c r="A13" s="129" t="s">
        <v>7</v>
      </c>
      <c r="B13" s="135" t="s">
        <v>123</v>
      </c>
      <c r="C13" s="131" t="s">
        <v>14</v>
      </c>
      <c r="D13" s="132">
        <v>6.6</v>
      </c>
      <c r="E13" s="132"/>
      <c r="F13" s="133">
        <f>SUM(D13*E13)</f>
        <v>0</v>
      </c>
    </row>
    <row r="14" spans="1:6">
      <c r="A14" s="129"/>
      <c r="B14" s="130"/>
      <c r="C14" s="131"/>
      <c r="D14" s="132"/>
      <c r="E14" s="132"/>
      <c r="F14" s="133"/>
    </row>
    <row r="15" spans="1:6" ht="24.75">
      <c r="A15" s="129" t="s">
        <v>3</v>
      </c>
      <c r="B15" s="134" t="s">
        <v>57</v>
      </c>
      <c r="C15" s="131" t="s">
        <v>16</v>
      </c>
      <c r="D15" s="132">
        <v>33.799999999999997</v>
      </c>
      <c r="E15" s="132"/>
      <c r="F15" s="133">
        <f>SUM(D15*E15)</f>
        <v>0</v>
      </c>
    </row>
    <row r="16" spans="1:6">
      <c r="A16" s="129"/>
      <c r="B16" s="130"/>
      <c r="C16" s="131"/>
      <c r="D16" s="132"/>
      <c r="E16" s="132"/>
      <c r="F16" s="133"/>
    </row>
    <row r="17" spans="1:6" ht="48.75">
      <c r="A17" s="129" t="s">
        <v>4</v>
      </c>
      <c r="B17" s="134" t="s">
        <v>90</v>
      </c>
      <c r="C17" s="131" t="s">
        <v>14</v>
      </c>
      <c r="D17" s="132">
        <v>13.5</v>
      </c>
      <c r="E17" s="132"/>
      <c r="F17" s="133">
        <f>SUM(D17*E17)</f>
        <v>0</v>
      </c>
    </row>
    <row r="18" spans="1:6">
      <c r="A18" s="129"/>
      <c r="B18" s="130"/>
      <c r="C18" s="131"/>
      <c r="D18" s="132"/>
      <c r="E18" s="132"/>
      <c r="F18" s="133"/>
    </row>
    <row r="19" spans="1:6">
      <c r="A19" s="123"/>
      <c r="B19" s="124" t="s">
        <v>91</v>
      </c>
      <c r="C19" s="125"/>
      <c r="D19" s="136"/>
      <c r="E19" s="136"/>
      <c r="F19" s="137">
        <f>SUM(F11:F17)</f>
        <v>0</v>
      </c>
    </row>
    <row r="20" spans="1:6">
      <c r="A20" s="129"/>
      <c r="B20" s="130"/>
      <c r="C20" s="131"/>
      <c r="D20" s="132"/>
      <c r="E20" s="132"/>
      <c r="F20" s="133"/>
    </row>
    <row r="21" spans="1:6">
      <c r="A21" s="123" t="s">
        <v>18</v>
      </c>
      <c r="B21" s="138" t="s">
        <v>97</v>
      </c>
      <c r="C21" s="125"/>
      <c r="D21" s="136"/>
      <c r="E21" s="136"/>
      <c r="F21" s="137"/>
    </row>
    <row r="22" spans="1:6">
      <c r="A22" s="129"/>
      <c r="B22" s="130"/>
      <c r="C22" s="131"/>
      <c r="D22" s="132"/>
      <c r="E22" s="132"/>
      <c r="F22" s="133"/>
    </row>
    <row r="23" spans="1:6" ht="72.75">
      <c r="A23" s="129" t="s">
        <v>2</v>
      </c>
      <c r="B23" s="331" t="s">
        <v>93</v>
      </c>
      <c r="C23" s="131"/>
      <c r="D23" s="168"/>
      <c r="E23" s="168"/>
      <c r="F23" s="334"/>
    </row>
    <row r="24" spans="1:6">
      <c r="A24" s="129"/>
      <c r="B24" s="130" t="s">
        <v>94</v>
      </c>
      <c r="C24" s="131" t="s">
        <v>14</v>
      </c>
      <c r="D24" s="132">
        <v>7.9</v>
      </c>
      <c r="E24" s="132"/>
      <c r="F24" s="133">
        <f>SUM(D24*E24)</f>
        <v>0</v>
      </c>
    </row>
    <row r="25" spans="1:6">
      <c r="A25" s="129"/>
      <c r="B25" s="130" t="s">
        <v>95</v>
      </c>
      <c r="C25" s="131" t="s">
        <v>16</v>
      </c>
      <c r="D25" s="132">
        <v>42</v>
      </c>
      <c r="E25" s="132"/>
      <c r="F25" s="133">
        <f>SUM(D25*E25)</f>
        <v>0</v>
      </c>
    </row>
    <row r="26" spans="1:6">
      <c r="A26" s="129"/>
      <c r="B26" s="130"/>
      <c r="C26" s="131"/>
      <c r="D26" s="132"/>
      <c r="E26" s="132"/>
      <c r="F26" s="133"/>
    </row>
    <row r="27" spans="1:6" ht="84.75">
      <c r="A27" s="129" t="s">
        <v>7</v>
      </c>
      <c r="B27" s="134" t="s">
        <v>96</v>
      </c>
      <c r="C27" s="131"/>
      <c r="D27" s="132"/>
      <c r="E27" s="132"/>
      <c r="F27" s="133"/>
    </row>
    <row r="28" spans="1:6">
      <c r="A28" s="129"/>
      <c r="B28" s="130" t="s">
        <v>94</v>
      </c>
      <c r="C28" s="131" t="s">
        <v>14</v>
      </c>
      <c r="D28" s="132">
        <v>5</v>
      </c>
      <c r="E28" s="132"/>
      <c r="F28" s="133">
        <f>SUM(D28*E28)</f>
        <v>0</v>
      </c>
    </row>
    <row r="29" spans="1:6">
      <c r="A29" s="129"/>
      <c r="B29" s="130" t="s">
        <v>95</v>
      </c>
      <c r="C29" s="131" t="s">
        <v>16</v>
      </c>
      <c r="D29" s="132">
        <v>5.2</v>
      </c>
      <c r="E29" s="132"/>
      <c r="F29" s="133">
        <f>SUM(D29*E29)</f>
        <v>0</v>
      </c>
    </row>
    <row r="30" spans="1:6">
      <c r="A30" s="129"/>
      <c r="B30" s="130"/>
      <c r="C30" s="131"/>
      <c r="D30" s="132"/>
      <c r="E30" s="132"/>
      <c r="F30" s="133"/>
    </row>
    <row r="31" spans="1:6" ht="86.25" customHeight="1">
      <c r="A31" s="129" t="s">
        <v>3</v>
      </c>
      <c r="B31" s="134" t="s">
        <v>98</v>
      </c>
      <c r="C31" s="131" t="s">
        <v>15</v>
      </c>
      <c r="D31" s="132">
        <v>505</v>
      </c>
      <c r="E31" s="132"/>
      <c r="F31" s="133">
        <f>SUM(D31*E31)</f>
        <v>0</v>
      </c>
    </row>
    <row r="32" spans="1:6">
      <c r="A32" s="129"/>
      <c r="B32" s="130"/>
      <c r="C32" s="131"/>
      <c r="D32" s="132"/>
      <c r="E32" s="132"/>
      <c r="F32" s="133"/>
    </row>
    <row r="33" spans="1:6">
      <c r="A33" s="123"/>
      <c r="B33" s="124" t="s">
        <v>99</v>
      </c>
      <c r="C33" s="125"/>
      <c r="D33" s="136"/>
      <c r="E33" s="136"/>
      <c r="F33" s="137">
        <f>SUM(F24:F31)</f>
        <v>0</v>
      </c>
    </row>
    <row r="34" spans="1:6">
      <c r="A34" s="129"/>
      <c r="B34" s="130"/>
      <c r="C34" s="131"/>
      <c r="D34" s="132"/>
      <c r="E34" s="132"/>
      <c r="F34" s="133"/>
    </row>
    <row r="35" spans="1:6">
      <c r="A35" s="173" t="s">
        <v>10</v>
      </c>
      <c r="B35" s="124" t="s">
        <v>102</v>
      </c>
      <c r="C35" s="125"/>
      <c r="D35" s="136"/>
      <c r="E35" s="136"/>
      <c r="F35" s="137"/>
    </row>
    <row r="36" spans="1:6">
      <c r="A36" s="129"/>
      <c r="B36" s="130"/>
      <c r="C36" s="131"/>
      <c r="D36" s="132"/>
      <c r="E36" s="132"/>
      <c r="F36" s="133"/>
    </row>
    <row r="37" spans="1:6" ht="60.75">
      <c r="A37" s="129" t="s">
        <v>2</v>
      </c>
      <c r="B37" s="134" t="s">
        <v>100</v>
      </c>
      <c r="C37" s="131" t="s">
        <v>16</v>
      </c>
      <c r="D37" s="132">
        <v>85.2</v>
      </c>
      <c r="E37" s="132"/>
      <c r="F37" s="133">
        <f>SUM(D37*E37)</f>
        <v>0</v>
      </c>
    </row>
    <row r="38" spans="1:6">
      <c r="A38" s="129"/>
      <c r="B38" s="130"/>
      <c r="C38" s="131"/>
      <c r="D38" s="132"/>
      <c r="E38" s="132"/>
      <c r="F38" s="133"/>
    </row>
    <row r="39" spans="1:6" ht="168.75">
      <c r="A39" s="129" t="s">
        <v>7</v>
      </c>
      <c r="B39" s="134" t="s">
        <v>101</v>
      </c>
      <c r="C39" s="131" t="s">
        <v>16</v>
      </c>
      <c r="D39" s="132">
        <v>60</v>
      </c>
      <c r="E39" s="132"/>
      <c r="F39" s="133">
        <f>SUM(D39*E39)</f>
        <v>0</v>
      </c>
    </row>
    <row r="40" spans="1:6">
      <c r="A40" s="129"/>
      <c r="B40" s="130" t="s">
        <v>109</v>
      </c>
      <c r="C40" s="131"/>
      <c r="D40" s="132"/>
      <c r="E40" s="132"/>
      <c r="F40" s="133"/>
    </row>
    <row r="41" spans="1:6">
      <c r="A41" s="129"/>
      <c r="B41" s="130" t="s">
        <v>103</v>
      </c>
      <c r="C41" s="131"/>
      <c r="D41" s="132"/>
      <c r="E41" s="132"/>
      <c r="F41" s="133"/>
    </row>
    <row r="42" spans="1:6">
      <c r="A42" s="129"/>
      <c r="B42" s="130" t="s">
        <v>104</v>
      </c>
      <c r="C42" s="131"/>
      <c r="D42" s="132"/>
      <c r="E42" s="132"/>
      <c r="F42" s="133"/>
    </row>
    <row r="43" spans="1:6">
      <c r="A43" s="129"/>
      <c r="B43" s="130" t="s">
        <v>105</v>
      </c>
      <c r="C43" s="131"/>
      <c r="D43" s="132"/>
      <c r="E43" s="132"/>
      <c r="F43" s="133"/>
    </row>
    <row r="44" spans="1:6">
      <c r="A44" s="129"/>
      <c r="B44" s="130" t="s">
        <v>106</v>
      </c>
      <c r="C44" s="131"/>
      <c r="D44" s="132"/>
      <c r="E44" s="132"/>
      <c r="F44" s="133"/>
    </row>
    <row r="45" spans="1:6">
      <c r="A45" s="129"/>
      <c r="B45" s="130" t="s">
        <v>107</v>
      </c>
      <c r="C45" s="131"/>
      <c r="D45" s="132"/>
      <c r="E45" s="132"/>
      <c r="F45" s="133"/>
    </row>
    <row r="46" spans="1:6">
      <c r="A46" s="129"/>
      <c r="B46" s="130" t="s">
        <v>108</v>
      </c>
      <c r="C46" s="131"/>
      <c r="D46" s="132"/>
      <c r="E46" s="132"/>
      <c r="F46" s="133"/>
    </row>
    <row r="47" spans="1:6">
      <c r="A47" s="129"/>
      <c r="B47" s="130"/>
      <c r="C47" s="131"/>
      <c r="D47" s="132"/>
      <c r="E47" s="132"/>
      <c r="F47" s="133"/>
    </row>
    <row r="48" spans="1:6" ht="111" customHeight="1">
      <c r="A48" s="129" t="s">
        <v>3</v>
      </c>
      <c r="B48" s="134" t="s">
        <v>110</v>
      </c>
      <c r="C48" s="131" t="s">
        <v>16</v>
      </c>
      <c r="D48" s="132">
        <v>60</v>
      </c>
      <c r="E48" s="132"/>
      <c r="F48" s="133">
        <f>SUM(D48*E48)</f>
        <v>0</v>
      </c>
    </row>
    <row r="49" spans="1:6">
      <c r="A49" s="129"/>
      <c r="B49" s="130"/>
      <c r="C49" s="131"/>
      <c r="D49" s="132"/>
      <c r="E49" s="132"/>
      <c r="F49" s="133"/>
    </row>
    <row r="50" spans="1:6" ht="60.75" customHeight="1">
      <c r="A50" s="129" t="s">
        <v>4</v>
      </c>
      <c r="B50" s="134" t="s">
        <v>111</v>
      </c>
      <c r="C50" s="131" t="s">
        <v>16</v>
      </c>
      <c r="D50" s="132">
        <v>60</v>
      </c>
      <c r="E50" s="132"/>
      <c r="F50" s="133">
        <f>SUM(D50*E50)</f>
        <v>0</v>
      </c>
    </row>
    <row r="51" spans="1:6">
      <c r="A51" s="129"/>
      <c r="B51" s="130"/>
      <c r="C51" s="131"/>
      <c r="D51" s="132"/>
      <c r="E51" s="132"/>
      <c r="F51" s="133"/>
    </row>
    <row r="52" spans="1:6" ht="60.75">
      <c r="A52" s="129" t="s">
        <v>5</v>
      </c>
      <c r="B52" s="134" t="s">
        <v>112</v>
      </c>
      <c r="C52" s="131" t="s">
        <v>16</v>
      </c>
      <c r="D52" s="132">
        <v>60</v>
      </c>
      <c r="E52" s="132"/>
      <c r="F52" s="133">
        <f>SUM(D52*E52)</f>
        <v>0</v>
      </c>
    </row>
    <row r="53" spans="1:6">
      <c r="A53" s="129"/>
      <c r="B53" s="130"/>
      <c r="C53" s="131"/>
      <c r="D53" s="132"/>
      <c r="E53" s="132"/>
      <c r="F53" s="133"/>
    </row>
    <row r="54" spans="1:6" ht="72.75">
      <c r="A54" s="129" t="s">
        <v>6</v>
      </c>
      <c r="B54" s="134" t="s">
        <v>113</v>
      </c>
      <c r="C54" s="131" t="s">
        <v>16</v>
      </c>
      <c r="D54" s="132">
        <v>60</v>
      </c>
      <c r="E54" s="132"/>
      <c r="F54" s="133">
        <f>SUM(D54*E54)</f>
        <v>0</v>
      </c>
    </row>
    <row r="55" spans="1:6">
      <c r="A55" s="129"/>
      <c r="B55" s="130"/>
      <c r="C55" s="131"/>
      <c r="D55" s="132"/>
      <c r="E55" s="132"/>
      <c r="F55" s="133"/>
    </row>
    <row r="56" spans="1:6" ht="84.75">
      <c r="A56" s="129" t="s">
        <v>9</v>
      </c>
      <c r="B56" s="134" t="s">
        <v>114</v>
      </c>
      <c r="C56" s="131" t="s">
        <v>115</v>
      </c>
      <c r="D56" s="132">
        <v>18</v>
      </c>
      <c r="E56" s="132"/>
      <c r="F56" s="133">
        <f>SUM(D56*E56)</f>
        <v>0</v>
      </c>
    </row>
    <row r="57" spans="1:6">
      <c r="A57" s="129"/>
      <c r="B57" s="130"/>
      <c r="C57" s="131"/>
      <c r="D57" s="132"/>
      <c r="E57" s="132"/>
      <c r="F57" s="133"/>
    </row>
    <row r="58" spans="1:6">
      <c r="A58" s="123"/>
      <c r="B58" s="124" t="s">
        <v>116</v>
      </c>
      <c r="C58" s="125"/>
      <c r="D58" s="136"/>
      <c r="E58" s="136"/>
      <c r="F58" s="137">
        <f>SUM(F37:F56)</f>
        <v>0</v>
      </c>
    </row>
    <row r="59" spans="1:6">
      <c r="A59" s="129"/>
      <c r="B59" s="130"/>
      <c r="C59" s="131"/>
      <c r="D59" s="132"/>
      <c r="E59" s="132"/>
      <c r="F59" s="133"/>
    </row>
    <row r="60" spans="1:6">
      <c r="A60" s="173" t="s">
        <v>11</v>
      </c>
      <c r="B60" s="124" t="s">
        <v>117</v>
      </c>
      <c r="C60" s="125"/>
      <c r="D60" s="136"/>
      <c r="E60" s="136"/>
      <c r="F60" s="137"/>
    </row>
    <row r="61" spans="1:6">
      <c r="A61" s="129"/>
      <c r="B61" s="130"/>
      <c r="C61" s="131"/>
      <c r="D61" s="132"/>
      <c r="E61" s="132"/>
      <c r="F61" s="133"/>
    </row>
    <row r="62" spans="1:6" ht="60.75">
      <c r="A62" s="129" t="s">
        <v>2</v>
      </c>
      <c r="B62" s="134" t="s">
        <v>118</v>
      </c>
      <c r="C62" s="131" t="s">
        <v>8</v>
      </c>
      <c r="D62" s="132">
        <v>1</v>
      </c>
      <c r="E62" s="132"/>
      <c r="F62" s="133">
        <f>SUM(D62*E62)</f>
        <v>0</v>
      </c>
    </row>
    <row r="63" spans="1:6">
      <c r="A63" s="129"/>
      <c r="B63" s="130"/>
      <c r="C63" s="131"/>
      <c r="D63" s="132"/>
      <c r="E63" s="132"/>
      <c r="F63" s="133"/>
    </row>
    <row r="64" spans="1:6" ht="60.75">
      <c r="A64" s="129" t="s">
        <v>7</v>
      </c>
      <c r="B64" s="134" t="s">
        <v>119</v>
      </c>
      <c r="C64" s="131" t="s">
        <v>115</v>
      </c>
      <c r="D64" s="132">
        <v>26</v>
      </c>
      <c r="E64" s="132"/>
      <c r="F64" s="133">
        <f>SUM(D64*E64)</f>
        <v>0</v>
      </c>
    </row>
    <row r="65" spans="1:6">
      <c r="A65" s="129"/>
      <c r="B65" s="130"/>
      <c r="C65" s="131"/>
      <c r="D65" s="132"/>
      <c r="E65" s="132"/>
      <c r="F65" s="133"/>
    </row>
    <row r="66" spans="1:6" ht="60.75">
      <c r="A66" s="129" t="s">
        <v>3</v>
      </c>
      <c r="B66" s="134" t="s">
        <v>121</v>
      </c>
      <c r="C66" s="131" t="s">
        <v>115</v>
      </c>
      <c r="D66" s="132">
        <v>10</v>
      </c>
      <c r="E66" s="132"/>
      <c r="F66" s="133">
        <f>SUM(D66*E66)</f>
        <v>0</v>
      </c>
    </row>
    <row r="67" spans="1:6">
      <c r="A67" s="129"/>
      <c r="B67" s="130"/>
      <c r="C67" s="131"/>
      <c r="D67" s="132"/>
      <c r="E67" s="132"/>
      <c r="F67" s="133"/>
    </row>
    <row r="68" spans="1:6">
      <c r="A68" s="123"/>
      <c r="B68" s="124" t="s">
        <v>120</v>
      </c>
      <c r="C68" s="125"/>
      <c r="D68" s="136"/>
      <c r="E68" s="136"/>
      <c r="F68" s="137">
        <f>SUM(F62:F66)</f>
        <v>0</v>
      </c>
    </row>
    <row r="69" spans="1:6">
      <c r="A69" s="129"/>
      <c r="B69" s="130"/>
      <c r="C69" s="131"/>
      <c r="D69" s="132"/>
      <c r="E69" s="132"/>
      <c r="F69" s="133"/>
    </row>
    <row r="70" spans="1:6">
      <c r="A70" s="174" t="s">
        <v>25</v>
      </c>
      <c r="B70" s="140" t="s">
        <v>127</v>
      </c>
      <c r="C70" s="141"/>
      <c r="D70" s="142"/>
      <c r="E70" s="143"/>
      <c r="F70" s="144"/>
    </row>
    <row r="71" spans="1:6">
      <c r="A71" s="145"/>
      <c r="B71" s="32"/>
      <c r="C71" s="146"/>
      <c r="D71" s="147"/>
      <c r="E71" s="148"/>
      <c r="F71" s="149"/>
    </row>
    <row r="72" spans="1:6">
      <c r="A72" s="316" t="s">
        <v>2</v>
      </c>
      <c r="B72" s="317" t="s">
        <v>129</v>
      </c>
      <c r="C72" s="150"/>
      <c r="D72" s="150"/>
      <c r="E72" s="148"/>
      <c r="F72" s="149"/>
    </row>
    <row r="73" spans="1:6" ht="17.25" customHeight="1">
      <c r="A73" s="316"/>
      <c r="B73" s="317"/>
      <c r="C73" s="151" t="s">
        <v>146</v>
      </c>
      <c r="D73" s="147">
        <v>4</v>
      </c>
      <c r="E73" s="148"/>
      <c r="F73" s="149">
        <f>SUM(D73*E73)</f>
        <v>0</v>
      </c>
    </row>
    <row r="74" spans="1:6">
      <c r="A74" s="150"/>
      <c r="B74" s="32"/>
      <c r="C74" s="151"/>
      <c r="D74" s="152"/>
      <c r="E74" s="148"/>
      <c r="F74" s="149"/>
    </row>
    <row r="75" spans="1:6">
      <c r="A75" s="316" t="s">
        <v>7</v>
      </c>
      <c r="B75" s="318" t="s">
        <v>124</v>
      </c>
      <c r="C75" s="151"/>
      <c r="D75" s="152"/>
      <c r="E75" s="148"/>
      <c r="F75" s="149"/>
    </row>
    <row r="76" spans="1:6" ht="15" customHeight="1">
      <c r="A76" s="316"/>
      <c r="B76" s="318"/>
      <c r="C76" s="151" t="s">
        <v>146</v>
      </c>
      <c r="D76" s="147">
        <v>2</v>
      </c>
      <c r="E76" s="148"/>
      <c r="F76" s="149">
        <f t="shared" ref="F76:F101" si="0">SUM(D76*E76)</f>
        <v>0</v>
      </c>
    </row>
    <row r="77" spans="1:6">
      <c r="A77" s="150"/>
      <c r="B77" s="32"/>
      <c r="C77" s="151"/>
      <c r="D77" s="152"/>
      <c r="E77" s="148"/>
      <c r="F77" s="149"/>
    </row>
    <row r="78" spans="1:6">
      <c r="A78" s="316" t="s">
        <v>3</v>
      </c>
      <c r="B78" s="318" t="s">
        <v>130</v>
      </c>
      <c r="C78" s="151"/>
      <c r="D78" s="152"/>
      <c r="E78" s="148"/>
      <c r="F78" s="149"/>
    </row>
    <row r="79" spans="1:6" ht="31.5" customHeight="1">
      <c r="A79" s="316"/>
      <c r="B79" s="318"/>
      <c r="C79" s="151" t="s">
        <v>146</v>
      </c>
      <c r="D79" s="147">
        <v>2</v>
      </c>
      <c r="E79" s="148"/>
      <c r="F79" s="149">
        <f t="shared" si="0"/>
        <v>0</v>
      </c>
    </row>
    <row r="80" spans="1:6">
      <c r="A80" s="150"/>
      <c r="B80" s="32"/>
      <c r="C80" s="151"/>
      <c r="D80" s="152"/>
      <c r="E80" s="148"/>
      <c r="F80" s="149"/>
    </row>
    <row r="81" spans="1:6">
      <c r="A81" s="150" t="s">
        <v>4</v>
      </c>
      <c r="B81" s="318" t="s">
        <v>142</v>
      </c>
      <c r="C81" s="146"/>
      <c r="D81" s="152"/>
      <c r="E81" s="148"/>
      <c r="F81" s="149"/>
    </row>
    <row r="82" spans="1:6" ht="36.75" customHeight="1">
      <c r="A82" s="150"/>
      <c r="B82" s="318"/>
      <c r="C82" s="151" t="s">
        <v>146</v>
      </c>
      <c r="D82" s="147">
        <v>8</v>
      </c>
      <c r="E82" s="148"/>
      <c r="F82" s="149">
        <f t="shared" si="0"/>
        <v>0</v>
      </c>
    </row>
    <row r="83" spans="1:6" ht="13.5" customHeight="1">
      <c r="A83" s="150"/>
      <c r="B83" s="32"/>
      <c r="C83" s="151"/>
      <c r="D83" s="147"/>
      <c r="E83" s="153"/>
      <c r="F83" s="149"/>
    </row>
    <row r="84" spans="1:6" ht="47.25" customHeight="1">
      <c r="A84" s="150" t="s">
        <v>5</v>
      </c>
      <c r="B84" s="154" t="s">
        <v>147</v>
      </c>
      <c r="C84" s="151"/>
      <c r="D84" s="147"/>
      <c r="E84" s="153"/>
      <c r="F84" s="149"/>
    </row>
    <row r="85" spans="1:6" ht="30" customHeight="1">
      <c r="A85" s="150"/>
      <c r="B85" s="122" t="s">
        <v>134</v>
      </c>
      <c r="C85" s="151"/>
      <c r="D85" s="147"/>
      <c r="E85" s="153"/>
      <c r="F85" s="149"/>
    </row>
    <row r="86" spans="1:6" ht="45" customHeight="1">
      <c r="A86" s="150"/>
      <c r="B86" s="122" t="s">
        <v>137</v>
      </c>
      <c r="C86" s="151"/>
      <c r="D86" s="147"/>
      <c r="E86" s="153"/>
      <c r="F86" s="149"/>
    </row>
    <row r="87" spans="1:6" ht="47.25" customHeight="1">
      <c r="A87" s="150"/>
      <c r="B87" s="122" t="s">
        <v>135</v>
      </c>
      <c r="C87" s="151"/>
      <c r="D87" s="147"/>
      <c r="E87" s="153"/>
      <c r="F87" s="149"/>
    </row>
    <row r="88" spans="1:6" ht="26.25" customHeight="1">
      <c r="A88" s="150"/>
      <c r="B88" s="122" t="s">
        <v>138</v>
      </c>
      <c r="C88" s="151"/>
      <c r="D88" s="147"/>
      <c r="E88" s="153"/>
      <c r="F88" s="149"/>
    </row>
    <row r="89" spans="1:6" ht="30" customHeight="1">
      <c r="A89" s="150"/>
      <c r="B89" s="122" t="s">
        <v>139</v>
      </c>
      <c r="C89" s="151"/>
      <c r="D89" s="147"/>
      <c r="E89" s="153"/>
      <c r="F89" s="149"/>
    </row>
    <row r="90" spans="1:6" ht="30" customHeight="1">
      <c r="A90" s="150"/>
      <c r="B90" s="122" t="s">
        <v>140</v>
      </c>
      <c r="C90" s="151"/>
      <c r="D90" s="147"/>
      <c r="E90" s="153"/>
      <c r="F90" s="149"/>
    </row>
    <row r="91" spans="1:6" ht="30" customHeight="1">
      <c r="A91" s="150"/>
      <c r="B91" s="122" t="s">
        <v>136</v>
      </c>
      <c r="C91" s="151"/>
      <c r="D91" s="147"/>
      <c r="E91" s="153"/>
      <c r="F91" s="149"/>
    </row>
    <row r="92" spans="1:6" ht="27" customHeight="1">
      <c r="A92" s="150"/>
      <c r="B92" s="122" t="s">
        <v>145</v>
      </c>
      <c r="C92" s="151" t="s">
        <v>8</v>
      </c>
      <c r="D92" s="147">
        <v>1</v>
      </c>
      <c r="E92" s="153"/>
      <c r="F92" s="149">
        <f t="shared" si="0"/>
        <v>0</v>
      </c>
    </row>
    <row r="93" spans="1:6">
      <c r="A93" s="155"/>
      <c r="B93" s="156"/>
      <c r="C93" s="157"/>
      <c r="D93" s="152"/>
      <c r="E93" s="158"/>
      <c r="F93" s="149"/>
    </row>
    <row r="94" spans="1:6" ht="39" customHeight="1">
      <c r="A94" s="150" t="s">
        <v>6</v>
      </c>
      <c r="B94" s="32" t="s">
        <v>125</v>
      </c>
      <c r="C94" s="151"/>
      <c r="D94" s="152"/>
      <c r="E94" s="148"/>
      <c r="F94" s="149"/>
    </row>
    <row r="95" spans="1:6">
      <c r="A95" s="150"/>
      <c r="B95" s="23" t="s">
        <v>151</v>
      </c>
      <c r="C95" s="151" t="s">
        <v>33</v>
      </c>
      <c r="D95" s="147">
        <v>23</v>
      </c>
      <c r="E95" s="148"/>
      <c r="F95" s="149">
        <f t="shared" si="0"/>
        <v>0</v>
      </c>
    </row>
    <row r="96" spans="1:6">
      <c r="A96" s="155"/>
      <c r="B96" s="34"/>
      <c r="C96" s="159"/>
      <c r="D96" s="147"/>
      <c r="E96" s="158"/>
      <c r="F96" s="149"/>
    </row>
    <row r="97" spans="1:6">
      <c r="A97" s="316" t="s">
        <v>9</v>
      </c>
      <c r="B97" s="318" t="s">
        <v>126</v>
      </c>
      <c r="C97" s="151"/>
      <c r="D97" s="147"/>
      <c r="E97" s="148"/>
      <c r="F97" s="149"/>
    </row>
    <row r="98" spans="1:6" ht="13.5" customHeight="1">
      <c r="A98" s="316"/>
      <c r="B98" s="318"/>
      <c r="C98" s="151" t="s">
        <v>141</v>
      </c>
      <c r="D98" s="147">
        <v>1</v>
      </c>
      <c r="E98" s="148"/>
      <c r="F98" s="149">
        <f t="shared" si="0"/>
        <v>0</v>
      </c>
    </row>
    <row r="99" spans="1:6">
      <c r="A99" s="32"/>
      <c r="B99" s="32"/>
      <c r="C99" s="146"/>
      <c r="D99" s="147"/>
      <c r="E99" s="148"/>
      <c r="F99" s="149"/>
    </row>
    <row r="100" spans="1:6">
      <c r="A100" s="316" t="s">
        <v>150</v>
      </c>
      <c r="B100" s="318" t="s">
        <v>152</v>
      </c>
      <c r="C100" s="146"/>
      <c r="D100" s="147"/>
      <c r="E100" s="148"/>
      <c r="F100" s="149"/>
    </row>
    <row r="101" spans="1:6" ht="23.25" customHeight="1">
      <c r="A101" s="316"/>
      <c r="B101" s="318"/>
      <c r="C101" s="151" t="s">
        <v>8</v>
      </c>
      <c r="D101" s="147">
        <v>2</v>
      </c>
      <c r="E101" s="148"/>
      <c r="F101" s="149">
        <f t="shared" si="0"/>
        <v>0</v>
      </c>
    </row>
    <row r="102" spans="1:6">
      <c r="A102" s="155"/>
      <c r="B102" s="156"/>
      <c r="C102" s="155"/>
      <c r="D102" s="147"/>
      <c r="E102" s="158"/>
      <c r="F102" s="149"/>
    </row>
    <row r="103" spans="1:6">
      <c r="A103" s="139"/>
      <c r="B103" s="160" t="s">
        <v>131</v>
      </c>
      <c r="C103" s="140"/>
      <c r="D103" s="161"/>
      <c r="E103" s="162"/>
      <c r="F103" s="163">
        <f>SUM(F73:F101)</f>
        <v>0</v>
      </c>
    </row>
    <row r="104" spans="1:6">
      <c r="A104" s="129"/>
      <c r="B104" s="130"/>
      <c r="C104" s="131"/>
      <c r="D104" s="132"/>
      <c r="E104" s="132"/>
      <c r="F104" s="133"/>
    </row>
    <row r="105" spans="1:6">
      <c r="A105" s="123"/>
      <c r="B105" s="124" t="s">
        <v>17</v>
      </c>
      <c r="C105" s="125"/>
      <c r="D105" s="136"/>
      <c r="E105" s="136"/>
      <c r="F105" s="137"/>
    </row>
    <row r="106" spans="1:6" ht="8.25" customHeight="1">
      <c r="A106" s="129"/>
      <c r="B106" s="130"/>
      <c r="C106" s="131"/>
      <c r="D106" s="132"/>
      <c r="E106" s="132"/>
      <c r="F106" s="133"/>
    </row>
    <row r="107" spans="1:6">
      <c r="A107" s="169" t="s">
        <v>1</v>
      </c>
      <c r="B107" s="171" t="s">
        <v>91</v>
      </c>
      <c r="C107" s="169"/>
      <c r="D107" s="170"/>
      <c r="E107" s="170"/>
      <c r="F107" s="175">
        <f>SUM(F19)</f>
        <v>0</v>
      </c>
    </row>
    <row r="108" spans="1:6">
      <c r="A108" s="169" t="s">
        <v>18</v>
      </c>
      <c r="B108" s="171" t="s">
        <v>99</v>
      </c>
      <c r="C108" s="169"/>
      <c r="D108" s="170"/>
      <c r="E108" s="170"/>
      <c r="F108" s="175">
        <f>SUM(F33)</f>
        <v>0</v>
      </c>
    </row>
    <row r="109" spans="1:6">
      <c r="A109" s="169" t="s">
        <v>10</v>
      </c>
      <c r="B109" s="171" t="s">
        <v>116</v>
      </c>
      <c r="C109" s="169"/>
      <c r="D109" s="170"/>
      <c r="E109" s="170"/>
      <c r="F109" s="175">
        <f>SUM(F58)</f>
        <v>0</v>
      </c>
    </row>
    <row r="110" spans="1:6">
      <c r="A110" s="169" t="s">
        <v>11</v>
      </c>
      <c r="B110" s="171" t="s">
        <v>120</v>
      </c>
      <c r="C110" s="169"/>
      <c r="D110" s="170"/>
      <c r="E110" s="170"/>
      <c r="F110" s="175">
        <f>SUM(F68)</f>
        <v>0</v>
      </c>
    </row>
    <row r="111" spans="1:6">
      <c r="A111" s="169" t="s">
        <v>25</v>
      </c>
      <c r="B111" s="86" t="s">
        <v>131</v>
      </c>
      <c r="C111" s="169"/>
      <c r="D111" s="170"/>
      <c r="E111" s="170"/>
      <c r="F111" s="175">
        <f>SUM(F103)</f>
        <v>0</v>
      </c>
    </row>
    <row r="112" spans="1:6" ht="7.5" customHeight="1">
      <c r="A112" s="129"/>
      <c r="B112" s="165"/>
      <c r="C112" s="131"/>
      <c r="D112" s="132"/>
      <c r="E112" s="132"/>
      <c r="F112" s="164"/>
    </row>
    <row r="113" spans="1:6">
      <c r="A113" s="166"/>
      <c r="B113" s="124" t="s">
        <v>122</v>
      </c>
      <c r="C113" s="167"/>
      <c r="D113" s="168"/>
      <c r="E113" s="168"/>
      <c r="F113" s="137">
        <f>SUM(F107:F111)</f>
        <v>0</v>
      </c>
    </row>
  </sheetData>
  <mergeCells count="14">
    <mergeCell ref="A100:A101"/>
    <mergeCell ref="B100:B101"/>
    <mergeCell ref="A97:A98"/>
    <mergeCell ref="B97:B98"/>
    <mergeCell ref="A75:A76"/>
    <mergeCell ref="B75:B76"/>
    <mergeCell ref="A78:A79"/>
    <mergeCell ref="B78:B79"/>
    <mergeCell ref="B81:B82"/>
    <mergeCell ref="A1:F1"/>
    <mergeCell ref="A3:F3"/>
    <mergeCell ref="A5:F5"/>
    <mergeCell ref="A72:A73"/>
    <mergeCell ref="B72:B73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&amp;R&amp;P/&amp;N</oddFooter>
  </headerFooter>
  <rowBreaks count="1" manualBreakCount="1">
    <brk id="10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87E0D-EEFD-457A-83C7-7109CD5128D6}">
  <dimension ref="A1:AMH294"/>
  <sheetViews>
    <sheetView showZeros="0" tabSelected="1" topLeftCell="A271" zoomScale="130" zoomScaleNormal="130" workbookViewId="0">
      <selection activeCell="E33" sqref="E33"/>
    </sheetView>
  </sheetViews>
  <sheetFormatPr defaultRowHeight="14.25"/>
  <cols>
    <col min="1" max="1" width="13.42578125" style="197" customWidth="1"/>
    <col min="2" max="2" width="38" style="197" customWidth="1"/>
    <col min="3" max="3" width="7.140625" style="197" customWidth="1"/>
    <col min="4" max="4" width="8.42578125" style="197" customWidth="1"/>
    <col min="5" max="5" width="11.5703125" style="197" customWidth="1"/>
    <col min="6" max="6" width="11.7109375" style="197" customWidth="1"/>
    <col min="7" max="1022" width="9.7109375" style="197" customWidth="1"/>
    <col min="1023" max="16384" width="9.140625" style="204"/>
  </cols>
  <sheetData>
    <row r="1" spans="1:6" ht="12.75" customHeight="1">
      <c r="A1" s="324" t="s">
        <v>76</v>
      </c>
      <c r="B1" s="324"/>
      <c r="C1" s="324"/>
      <c r="D1" s="324"/>
      <c r="E1" s="324"/>
      <c r="F1" s="324"/>
    </row>
    <row r="2" spans="1:6" ht="15">
      <c r="A2" s="198"/>
      <c r="C2" s="199"/>
      <c r="D2" s="200"/>
      <c r="E2" s="200"/>
      <c r="F2" s="201"/>
    </row>
    <row r="3" spans="1:6" ht="12.75" customHeight="1">
      <c r="A3" s="324" t="s">
        <v>359</v>
      </c>
      <c r="B3" s="324"/>
      <c r="C3" s="324"/>
      <c r="D3" s="324"/>
      <c r="E3" s="324"/>
      <c r="F3" s="324"/>
    </row>
    <row r="4" spans="1:6" ht="15">
      <c r="A4" s="202"/>
      <c r="B4" s="203"/>
      <c r="C4" s="322"/>
      <c r="D4" s="322"/>
      <c r="E4" s="322"/>
      <c r="F4" s="205"/>
    </row>
    <row r="5" spans="1:6">
      <c r="A5" s="325" t="s">
        <v>176</v>
      </c>
      <c r="B5" s="325"/>
      <c r="C5" s="325"/>
      <c r="D5" s="325"/>
      <c r="E5" s="325"/>
      <c r="F5" s="325"/>
    </row>
    <row r="6" spans="1:6" ht="16.5">
      <c r="A6" s="202"/>
      <c r="B6" s="206"/>
      <c r="C6" s="207"/>
      <c r="D6" s="208"/>
      <c r="E6" s="209"/>
      <c r="F6" s="210"/>
    </row>
    <row r="7" spans="1:6" ht="16.5" customHeight="1">
      <c r="A7" s="326" t="s">
        <v>177</v>
      </c>
      <c r="B7" s="326"/>
      <c r="C7" s="326"/>
      <c r="D7" s="326"/>
      <c r="E7" s="326"/>
      <c r="F7" s="326"/>
    </row>
    <row r="8" spans="1:6" ht="16.5" customHeight="1">
      <c r="A8" s="326" t="s">
        <v>178</v>
      </c>
      <c r="B8" s="326"/>
      <c r="C8" s="326"/>
      <c r="D8" s="326"/>
      <c r="E8" s="326"/>
      <c r="F8" s="326"/>
    </row>
    <row r="9" spans="1:6" ht="25.5" customHeight="1">
      <c r="A9" s="327" t="s">
        <v>179</v>
      </c>
      <c r="B9" s="327"/>
      <c r="C9" s="327"/>
      <c r="D9" s="327"/>
      <c r="E9" s="327"/>
      <c r="F9" s="327"/>
    </row>
    <row r="10" spans="1:6" ht="16.5" customHeight="1">
      <c r="A10" s="321" t="s">
        <v>180</v>
      </c>
      <c r="B10" s="321"/>
      <c r="C10" s="321"/>
      <c r="D10" s="321"/>
      <c r="E10" s="321"/>
      <c r="F10" s="321"/>
    </row>
    <row r="11" spans="1:6">
      <c r="A11" s="321"/>
      <c r="B11" s="321"/>
      <c r="C11" s="321"/>
      <c r="D11" s="321"/>
      <c r="E11" s="321"/>
      <c r="F11" s="321"/>
    </row>
    <row r="12" spans="1:6" ht="27" customHeight="1">
      <c r="A12" s="321" t="s">
        <v>181</v>
      </c>
      <c r="B12" s="321"/>
      <c r="C12" s="321"/>
      <c r="D12" s="321"/>
      <c r="E12" s="321"/>
      <c r="F12" s="321"/>
    </row>
    <row r="13" spans="1:6" ht="12.75" customHeight="1">
      <c r="A13" s="321" t="s">
        <v>182</v>
      </c>
      <c r="B13" s="321"/>
      <c r="C13" s="321"/>
      <c r="D13" s="321"/>
      <c r="E13" s="321"/>
      <c r="F13" s="321"/>
    </row>
    <row r="14" spans="1:6">
      <c r="A14" s="321"/>
      <c r="B14" s="321"/>
      <c r="C14" s="321"/>
      <c r="D14" s="321"/>
      <c r="E14" s="321"/>
      <c r="F14" s="321"/>
    </row>
    <row r="15" spans="1:6" ht="12.75" customHeight="1">
      <c r="A15" s="321" t="s">
        <v>183</v>
      </c>
      <c r="B15" s="321"/>
      <c r="C15" s="321"/>
      <c r="D15" s="321"/>
      <c r="E15" s="321"/>
      <c r="F15" s="321"/>
    </row>
    <row r="16" spans="1:6" ht="12.75" customHeight="1">
      <c r="A16" s="321"/>
      <c r="B16" s="321"/>
      <c r="C16" s="321"/>
      <c r="D16" s="321"/>
      <c r="E16" s="321"/>
      <c r="F16" s="321"/>
    </row>
    <row r="17" spans="1:6" ht="12.75" customHeight="1">
      <c r="A17" s="321" t="s">
        <v>184</v>
      </c>
      <c r="B17" s="321"/>
      <c r="C17" s="321"/>
      <c r="D17" s="321"/>
      <c r="E17" s="321"/>
      <c r="F17" s="321"/>
    </row>
    <row r="18" spans="1:6" ht="12.75" customHeight="1">
      <c r="A18" s="321" t="s">
        <v>185</v>
      </c>
      <c r="B18" s="321"/>
      <c r="C18" s="321"/>
      <c r="D18" s="321"/>
      <c r="E18" s="321"/>
      <c r="F18" s="321"/>
    </row>
    <row r="19" spans="1:6" ht="12.75" customHeight="1">
      <c r="A19" s="321" t="s">
        <v>186</v>
      </c>
      <c r="B19" s="321"/>
      <c r="C19" s="321"/>
      <c r="D19" s="321"/>
      <c r="E19" s="321"/>
      <c r="F19" s="321"/>
    </row>
    <row r="20" spans="1:6" ht="12.75" customHeight="1">
      <c r="A20" s="321"/>
      <c r="B20" s="321"/>
      <c r="C20" s="321"/>
      <c r="D20" s="321"/>
      <c r="E20" s="321"/>
      <c r="F20" s="321"/>
    </row>
    <row r="21" spans="1:6" ht="12.75" customHeight="1">
      <c r="A21" s="321" t="s">
        <v>187</v>
      </c>
      <c r="B21" s="321"/>
      <c r="C21" s="321"/>
      <c r="D21" s="321"/>
      <c r="E21" s="321"/>
      <c r="F21" s="321"/>
    </row>
    <row r="22" spans="1:6" ht="12.75" customHeight="1">
      <c r="A22" s="322"/>
      <c r="B22" s="322"/>
      <c r="C22" s="322"/>
      <c r="D22" s="322"/>
      <c r="E22" s="322"/>
      <c r="F22" s="322"/>
    </row>
    <row r="23" spans="1:6" ht="12.75" customHeight="1">
      <c r="A23" s="321" t="s">
        <v>188</v>
      </c>
      <c r="B23" s="330"/>
      <c r="C23" s="321"/>
      <c r="D23" s="330"/>
      <c r="E23" s="330"/>
      <c r="F23" s="330"/>
    </row>
    <row r="24" spans="1:6" ht="12.75" customHeight="1">
      <c r="A24" s="321" t="s">
        <v>189</v>
      </c>
      <c r="B24" s="321"/>
      <c r="C24" s="321"/>
      <c r="D24" s="321"/>
      <c r="E24" s="321"/>
      <c r="F24" s="321"/>
    </row>
    <row r="25" spans="1:6" ht="12.75" customHeight="1">
      <c r="A25" s="321"/>
      <c r="B25" s="321"/>
      <c r="C25" s="321"/>
      <c r="D25" s="321"/>
      <c r="E25" s="321"/>
      <c r="F25" s="321"/>
    </row>
    <row r="26" spans="1:6" ht="12.75" customHeight="1">
      <c r="A26" s="321"/>
      <c r="B26" s="321"/>
      <c r="C26" s="321"/>
      <c r="D26" s="321"/>
      <c r="E26" s="321"/>
      <c r="F26" s="321"/>
    </row>
    <row r="27" spans="1:6" ht="12.75" customHeight="1">
      <c r="A27" s="321"/>
      <c r="B27" s="321"/>
      <c r="C27" s="321"/>
      <c r="D27" s="321"/>
      <c r="E27" s="321"/>
      <c r="F27" s="321"/>
    </row>
    <row r="28" spans="1:6" ht="12.75" customHeight="1">
      <c r="A28" s="321"/>
      <c r="B28" s="321"/>
      <c r="C28" s="321"/>
      <c r="D28" s="321"/>
      <c r="E28" s="321"/>
      <c r="F28" s="321"/>
    </row>
    <row r="29" spans="1:6" ht="12.75" customHeight="1">
      <c r="A29" s="321"/>
      <c r="B29" s="321"/>
      <c r="C29" s="321"/>
      <c r="D29" s="321"/>
      <c r="E29" s="321"/>
      <c r="F29" s="321"/>
    </row>
    <row r="30" spans="1:6" ht="12.75" customHeight="1">
      <c r="A30" s="321"/>
      <c r="B30" s="321"/>
      <c r="C30" s="321"/>
      <c r="D30" s="321"/>
      <c r="E30" s="321"/>
      <c r="F30" s="321"/>
    </row>
    <row r="31" spans="1:6" ht="12.75" customHeight="1">
      <c r="A31" s="321"/>
      <c r="B31" s="321"/>
      <c r="C31" s="321"/>
      <c r="D31" s="321"/>
      <c r="E31" s="321"/>
      <c r="F31" s="321"/>
    </row>
    <row r="32" spans="1:6" ht="12.75" customHeight="1">
      <c r="A32" s="321"/>
      <c r="B32" s="321"/>
      <c r="C32" s="321"/>
      <c r="D32" s="321"/>
      <c r="E32" s="321"/>
      <c r="F32" s="321"/>
    </row>
    <row r="33" spans="1:6" ht="12.75" customHeight="1">
      <c r="A33" s="211"/>
      <c r="B33" s="211"/>
      <c r="C33" s="211"/>
      <c r="D33" s="211"/>
      <c r="E33" s="211"/>
      <c r="F33" s="211"/>
    </row>
    <row r="34" spans="1:6" ht="12.75" customHeight="1">
      <c r="A34" s="211"/>
      <c r="B34" s="211"/>
      <c r="C34" s="211"/>
      <c r="D34" s="211"/>
      <c r="E34" s="211"/>
      <c r="F34" s="211"/>
    </row>
    <row r="35" spans="1:6" ht="12.75" customHeight="1">
      <c r="A35" s="211"/>
      <c r="B35" s="211"/>
      <c r="C35" s="211"/>
      <c r="D35" s="211"/>
      <c r="E35" s="211"/>
      <c r="F35" s="211"/>
    </row>
    <row r="36" spans="1:6" ht="12.75" customHeight="1">
      <c r="A36" s="211"/>
      <c r="B36" s="211"/>
      <c r="C36" s="211"/>
      <c r="D36" s="211"/>
      <c r="E36" s="211"/>
      <c r="F36" s="211"/>
    </row>
    <row r="37" spans="1:6" ht="12.75" customHeight="1">
      <c r="A37" s="211"/>
      <c r="B37" s="211"/>
      <c r="C37" s="211"/>
      <c r="D37" s="211"/>
      <c r="E37" s="211"/>
      <c r="F37" s="211"/>
    </row>
    <row r="38" spans="1:6" ht="12.75" customHeight="1">
      <c r="A38" s="211"/>
      <c r="B38" s="211"/>
      <c r="C38" s="211"/>
      <c r="D38" s="211"/>
      <c r="E38" s="211"/>
      <c r="F38" s="211"/>
    </row>
    <row r="39" spans="1:6" ht="12.75" customHeight="1">
      <c r="A39" s="211"/>
      <c r="B39" s="211"/>
      <c r="C39" s="211"/>
      <c r="D39" s="211"/>
      <c r="E39" s="211"/>
      <c r="F39" s="211"/>
    </row>
    <row r="40" spans="1:6" ht="12.75" customHeight="1">
      <c r="A40" s="211"/>
      <c r="B40" s="211"/>
      <c r="C40" s="211"/>
      <c r="D40" s="211"/>
      <c r="E40" s="211"/>
      <c r="F40" s="211"/>
    </row>
    <row r="41" spans="1:6" ht="12.75" customHeight="1">
      <c r="A41" s="211"/>
      <c r="B41" s="211"/>
      <c r="C41" s="211"/>
      <c r="D41" s="211"/>
      <c r="E41" s="211"/>
      <c r="F41" s="211"/>
    </row>
    <row r="42" spans="1:6" ht="12.75" customHeight="1">
      <c r="A42" s="211"/>
      <c r="B42" s="211"/>
      <c r="C42" s="211"/>
      <c r="D42" s="211"/>
      <c r="E42" s="211"/>
      <c r="F42" s="211"/>
    </row>
    <row r="43" spans="1:6" ht="12.75" customHeight="1">
      <c r="A43" s="211"/>
      <c r="B43" s="211"/>
      <c r="C43" s="211"/>
      <c r="D43" s="211"/>
      <c r="E43" s="211"/>
      <c r="F43" s="211"/>
    </row>
    <row r="44" spans="1:6" ht="12.75" customHeight="1">
      <c r="A44" s="211"/>
      <c r="B44" s="211"/>
      <c r="C44" s="211"/>
      <c r="D44" s="211"/>
      <c r="E44" s="211"/>
      <c r="F44" s="211"/>
    </row>
    <row r="45" spans="1:6" ht="12.75" customHeight="1">
      <c r="A45" s="211"/>
      <c r="B45" s="211"/>
      <c r="C45" s="211"/>
      <c r="D45" s="211"/>
      <c r="E45" s="211"/>
      <c r="F45" s="211"/>
    </row>
    <row r="46" spans="1:6" ht="12.75" customHeight="1">
      <c r="A46" s="211"/>
      <c r="B46" s="211"/>
      <c r="C46" s="211"/>
      <c r="D46" s="211"/>
      <c r="E46" s="211"/>
      <c r="F46" s="211"/>
    </row>
    <row r="47" spans="1:6" ht="12.75" customHeight="1">
      <c r="A47" s="211"/>
      <c r="B47" s="211"/>
      <c r="C47" s="211"/>
      <c r="D47" s="211"/>
      <c r="E47" s="211"/>
      <c r="F47" s="211"/>
    </row>
    <row r="48" spans="1:6" ht="12.75" customHeight="1">
      <c r="A48" s="211"/>
      <c r="B48" s="211"/>
      <c r="C48" s="211"/>
      <c r="D48" s="211"/>
      <c r="E48" s="211"/>
      <c r="F48" s="211"/>
    </row>
    <row r="49" spans="1:6" ht="12.75" customHeight="1">
      <c r="A49" s="211"/>
      <c r="B49" s="211"/>
      <c r="C49" s="211"/>
      <c r="D49" s="211"/>
      <c r="E49" s="211"/>
      <c r="F49" s="211"/>
    </row>
    <row r="50" spans="1:6" ht="12.75" customHeight="1">
      <c r="A50" s="211"/>
      <c r="B50" s="211"/>
      <c r="C50" s="211"/>
      <c r="D50" s="211"/>
      <c r="E50" s="211"/>
      <c r="F50" s="211"/>
    </row>
    <row r="51" spans="1:6" ht="12.75" customHeight="1">
      <c r="A51" s="211"/>
      <c r="B51" s="211"/>
      <c r="C51" s="211"/>
      <c r="D51" s="211"/>
      <c r="E51" s="211"/>
      <c r="F51" s="211"/>
    </row>
    <row r="52" spans="1:6" ht="12.75" customHeight="1">
      <c r="A52" s="211"/>
      <c r="B52" s="211"/>
      <c r="C52" s="211"/>
      <c r="D52" s="211"/>
      <c r="E52" s="211"/>
      <c r="F52" s="211"/>
    </row>
    <row r="53" spans="1:6" s="197" customFormat="1" ht="25.5">
      <c r="A53" s="212" t="s">
        <v>29</v>
      </c>
      <c r="B53" s="213" t="s">
        <v>30</v>
      </c>
      <c r="C53" s="213" t="s">
        <v>31</v>
      </c>
      <c r="D53" s="214" t="s">
        <v>32</v>
      </c>
      <c r="E53" s="215" t="s">
        <v>0</v>
      </c>
      <c r="F53" s="216" t="s">
        <v>190</v>
      </c>
    </row>
    <row r="54" spans="1:6" s="197" customFormat="1" ht="12.75">
      <c r="A54" s="217"/>
      <c r="B54" s="218"/>
      <c r="C54" s="218"/>
      <c r="D54" s="219"/>
      <c r="E54" s="220"/>
      <c r="F54" s="221"/>
    </row>
    <row r="55" spans="1:6" s="197" customFormat="1" ht="72">
      <c r="A55" s="222"/>
      <c r="B55" s="223" t="s">
        <v>191</v>
      </c>
      <c r="D55" s="224"/>
      <c r="E55" s="225"/>
      <c r="F55" s="224"/>
    </row>
    <row r="56" spans="1:6" s="197" customFormat="1" ht="12.75">
      <c r="A56" s="222"/>
      <c r="B56" s="226"/>
      <c r="D56" s="224"/>
      <c r="E56" s="225"/>
      <c r="F56" s="224"/>
    </row>
    <row r="57" spans="1:6" s="232" customFormat="1" ht="12">
      <c r="A57" s="227" t="s">
        <v>192</v>
      </c>
      <c r="B57" s="228" t="s">
        <v>193</v>
      </c>
      <c r="C57" s="229"/>
      <c r="D57" s="230"/>
      <c r="E57" s="231"/>
      <c r="F57" s="230"/>
    </row>
    <row r="58" spans="1:6" s="197" customFormat="1" ht="12.75">
      <c r="A58" s="233"/>
      <c r="B58" s="226"/>
      <c r="C58" s="233"/>
      <c r="D58" s="224"/>
      <c r="E58" s="225"/>
      <c r="F58" s="224"/>
    </row>
    <row r="59" spans="1:6" s="234" customFormat="1" ht="24" customHeight="1">
      <c r="A59" s="323" t="s">
        <v>194</v>
      </c>
      <c r="B59" s="323"/>
      <c r="C59" s="223"/>
      <c r="D59" s="223"/>
      <c r="E59" s="223"/>
      <c r="F59" s="223"/>
    </row>
    <row r="60" spans="1:6" s="234" customFormat="1" ht="39.950000000000003" customHeight="1">
      <c r="A60" s="320" t="s">
        <v>195</v>
      </c>
      <c r="B60" s="320"/>
      <c r="C60" s="320"/>
      <c r="D60" s="320"/>
      <c r="E60" s="320"/>
      <c r="F60" s="320"/>
    </row>
    <row r="61" spans="1:6" s="240" customFormat="1" ht="12" customHeight="1">
      <c r="A61" s="235"/>
      <c r="B61" s="236"/>
      <c r="C61" s="237"/>
      <c r="D61" s="238"/>
      <c r="E61" s="239"/>
      <c r="F61" s="238"/>
    </row>
    <row r="62" spans="1:6" s="234" customFormat="1" ht="12" customHeight="1">
      <c r="A62" s="241" t="s">
        <v>196</v>
      </c>
      <c r="B62" s="242" t="s">
        <v>197</v>
      </c>
      <c r="C62" s="242"/>
      <c r="D62" s="243"/>
      <c r="E62" s="243"/>
      <c r="F62" s="243"/>
    </row>
    <row r="63" spans="1:6" s="234" customFormat="1" ht="12" customHeight="1">
      <c r="A63" s="244"/>
      <c r="B63" s="223"/>
      <c r="C63" s="223"/>
      <c r="D63" s="245"/>
      <c r="E63" s="245"/>
      <c r="F63" s="245"/>
    </row>
    <row r="64" spans="1:6" s="234" customFormat="1" ht="12" customHeight="1">
      <c r="A64" s="244" t="s">
        <v>198</v>
      </c>
      <c r="B64" s="223" t="s">
        <v>199</v>
      </c>
      <c r="C64" s="246" t="s">
        <v>33</v>
      </c>
      <c r="D64" s="247">
        <v>20</v>
      </c>
      <c r="E64" s="248"/>
      <c r="F64" s="247">
        <f>E64*D64</f>
        <v>0</v>
      </c>
    </row>
    <row r="65" spans="1:6" s="234" customFormat="1" ht="12" customHeight="1">
      <c r="A65" s="244"/>
      <c r="B65" s="223"/>
      <c r="C65" s="246"/>
      <c r="D65" s="247"/>
      <c r="E65" s="248"/>
      <c r="F65" s="247"/>
    </row>
    <row r="66" spans="1:6" s="234" customFormat="1" ht="12" customHeight="1">
      <c r="A66" s="249" t="s">
        <v>196</v>
      </c>
      <c r="B66" s="250" t="s">
        <v>200</v>
      </c>
      <c r="C66" s="250"/>
      <c r="D66" s="251"/>
      <c r="E66" s="251"/>
      <c r="F66" s="252">
        <f>SUM(F64)</f>
        <v>0</v>
      </c>
    </row>
    <row r="67" spans="1:6" s="234" customFormat="1" ht="12" customHeight="1">
      <c r="A67" s="249"/>
      <c r="B67" s="250"/>
      <c r="C67" s="250"/>
      <c r="D67" s="251"/>
      <c r="E67" s="251"/>
      <c r="F67" s="252"/>
    </row>
    <row r="68" spans="1:6" s="234" customFormat="1" ht="12" customHeight="1">
      <c r="A68" s="244" t="s">
        <v>201</v>
      </c>
      <c r="B68" s="223" t="s">
        <v>202</v>
      </c>
      <c r="C68" s="223"/>
      <c r="D68" s="245"/>
      <c r="E68" s="245"/>
      <c r="F68" s="253"/>
    </row>
    <row r="69" spans="1:6" s="234" customFormat="1" ht="12" customHeight="1">
      <c r="A69" s="254"/>
      <c r="B69" s="250"/>
      <c r="C69" s="250"/>
      <c r="D69" s="251"/>
      <c r="E69" s="251"/>
      <c r="F69" s="252"/>
    </row>
    <row r="70" spans="1:6" s="234" customFormat="1" ht="34.35" customHeight="1">
      <c r="A70" s="244" t="s">
        <v>203</v>
      </c>
      <c r="B70" s="223" t="s">
        <v>204</v>
      </c>
      <c r="C70" s="223" t="s">
        <v>8</v>
      </c>
      <c r="D70" s="255">
        <v>1</v>
      </c>
      <c r="E70" s="256"/>
      <c r="F70" s="257">
        <f>D70*E70</f>
        <v>0</v>
      </c>
    </row>
    <row r="71" spans="1:6" s="234" customFormat="1" ht="24.6" customHeight="1">
      <c r="A71" s="244" t="s">
        <v>205</v>
      </c>
      <c r="B71" s="223" t="s">
        <v>206</v>
      </c>
      <c r="C71" s="223" t="s">
        <v>8</v>
      </c>
      <c r="D71" s="255">
        <v>1</v>
      </c>
      <c r="E71" s="256"/>
      <c r="F71" s="257">
        <f>D71*E71</f>
        <v>0</v>
      </c>
    </row>
    <row r="72" spans="1:6" s="234" customFormat="1" ht="85.9" customHeight="1">
      <c r="A72" s="244" t="s">
        <v>207</v>
      </c>
      <c r="B72" s="258" t="s">
        <v>208</v>
      </c>
      <c r="C72" s="223" t="s">
        <v>209</v>
      </c>
      <c r="D72" s="255">
        <v>1</v>
      </c>
      <c r="E72" s="256"/>
      <c r="F72" s="257">
        <f>D72*E72</f>
        <v>0</v>
      </c>
    </row>
    <row r="73" spans="1:6" s="234" customFormat="1" ht="12" customHeight="1">
      <c r="A73" s="244"/>
      <c r="B73" s="223"/>
      <c r="C73" s="223"/>
      <c r="D73" s="245"/>
      <c r="E73" s="259"/>
      <c r="F73" s="257"/>
    </row>
    <row r="74" spans="1:6" s="234" customFormat="1" ht="12" customHeight="1">
      <c r="A74" s="249" t="s">
        <v>201</v>
      </c>
      <c r="B74" s="250" t="s">
        <v>210</v>
      </c>
      <c r="C74" s="250"/>
      <c r="D74" s="251"/>
      <c r="E74" s="260"/>
      <c r="F74" s="252">
        <f>SUM(F70:F72)</f>
        <v>0</v>
      </c>
    </row>
    <row r="75" spans="1:6" s="234" customFormat="1" ht="12" customHeight="1">
      <c r="A75" s="249"/>
      <c r="B75" s="250"/>
      <c r="C75" s="250"/>
      <c r="D75" s="251"/>
      <c r="E75" s="251"/>
      <c r="F75" s="252"/>
    </row>
    <row r="76" spans="1:6" s="232" customFormat="1" ht="12">
      <c r="A76" s="227" t="s">
        <v>192</v>
      </c>
      <c r="B76" s="228" t="s">
        <v>211</v>
      </c>
      <c r="C76" s="229"/>
      <c r="D76" s="230"/>
      <c r="E76" s="231"/>
      <c r="F76" s="261">
        <f>F66+F74</f>
        <v>0</v>
      </c>
    </row>
    <row r="77" spans="1:6" s="232" customFormat="1" ht="12">
      <c r="A77" s="244"/>
      <c r="B77" s="223"/>
      <c r="C77" s="246"/>
      <c r="D77" s="262"/>
      <c r="E77" s="263"/>
      <c r="F77" s="264"/>
    </row>
    <row r="78" spans="1:6" s="232" customFormat="1" ht="12">
      <c r="A78" s="244"/>
      <c r="B78" s="223"/>
      <c r="C78" s="246"/>
      <c r="D78" s="262"/>
      <c r="E78" s="263"/>
      <c r="F78" s="264"/>
    </row>
    <row r="79" spans="1:6" s="232" customFormat="1" ht="12">
      <c r="A79" s="244"/>
      <c r="B79" s="223"/>
      <c r="C79" s="246"/>
      <c r="D79" s="262"/>
      <c r="E79" s="263"/>
      <c r="F79" s="264"/>
    </row>
    <row r="80" spans="1:6" s="232" customFormat="1" ht="12">
      <c r="A80" s="244"/>
      <c r="B80" s="223"/>
      <c r="C80" s="246"/>
      <c r="D80" s="262"/>
      <c r="E80" s="263"/>
      <c r="F80" s="264"/>
    </row>
    <row r="81" spans="1:6" s="232" customFormat="1" ht="12">
      <c r="A81" s="244"/>
      <c r="B81" s="223"/>
      <c r="C81" s="246"/>
      <c r="D81" s="262"/>
      <c r="E81" s="263"/>
      <c r="F81" s="264"/>
    </row>
    <row r="82" spans="1:6" s="232" customFormat="1" ht="12">
      <c r="A82" s="244"/>
      <c r="B82" s="223"/>
      <c r="C82" s="246"/>
      <c r="D82" s="262"/>
      <c r="E82" s="263"/>
      <c r="F82" s="264"/>
    </row>
    <row r="83" spans="1:6" s="232" customFormat="1" ht="12">
      <c r="A83" s="244"/>
      <c r="B83" s="223"/>
      <c r="C83" s="246"/>
      <c r="D83" s="262"/>
      <c r="E83" s="263"/>
      <c r="F83" s="264"/>
    </row>
    <row r="84" spans="1:6" s="232" customFormat="1" ht="12">
      <c r="A84" s="244"/>
      <c r="B84" s="223"/>
      <c r="C84" s="246"/>
      <c r="D84" s="262"/>
      <c r="E84" s="263"/>
      <c r="F84" s="264"/>
    </row>
    <row r="85" spans="1:6" s="232" customFormat="1" ht="12">
      <c r="A85" s="244"/>
      <c r="B85" s="223"/>
      <c r="C85" s="246"/>
      <c r="D85" s="262"/>
      <c r="E85" s="263"/>
      <c r="F85" s="264"/>
    </row>
    <row r="86" spans="1:6" s="232" customFormat="1" ht="12">
      <c r="A86" s="244"/>
      <c r="B86" s="223"/>
      <c r="C86" s="246"/>
      <c r="D86" s="262"/>
      <c r="E86" s="263"/>
      <c r="F86" s="264"/>
    </row>
    <row r="87" spans="1:6" s="232" customFormat="1" ht="12">
      <c r="A87" s="244"/>
      <c r="B87" s="223"/>
      <c r="C87" s="246"/>
      <c r="D87" s="262"/>
      <c r="E87" s="263"/>
      <c r="F87" s="264"/>
    </row>
    <row r="88" spans="1:6" s="232" customFormat="1" ht="12">
      <c r="A88" s="244"/>
      <c r="B88" s="223"/>
      <c r="C88" s="246"/>
      <c r="D88" s="262"/>
      <c r="E88" s="263"/>
      <c r="F88" s="264"/>
    </row>
    <row r="89" spans="1:6" s="232" customFormat="1" ht="12">
      <c r="A89" s="244"/>
      <c r="B89" s="223"/>
      <c r="C89" s="246"/>
      <c r="D89" s="262"/>
      <c r="E89" s="263"/>
      <c r="F89" s="264"/>
    </row>
    <row r="90" spans="1:6" s="197" customFormat="1" ht="12.75">
      <c r="A90" s="233"/>
      <c r="B90" s="226"/>
      <c r="C90" s="233"/>
      <c r="D90" s="224"/>
      <c r="E90" s="225"/>
      <c r="F90" s="224"/>
    </row>
    <row r="91" spans="1:6" s="197" customFormat="1" ht="12.75">
      <c r="A91" s="227" t="s">
        <v>212</v>
      </c>
      <c r="B91" s="228" t="s">
        <v>213</v>
      </c>
      <c r="C91" s="229"/>
      <c r="D91" s="230"/>
      <c r="E91" s="231"/>
      <c r="F91" s="230"/>
    </row>
    <row r="92" spans="1:6" s="197" customFormat="1" ht="12.75">
      <c r="A92" s="265"/>
      <c r="B92" s="266"/>
      <c r="C92" s="267"/>
      <c r="D92" s="268"/>
      <c r="E92" s="269"/>
      <c r="F92" s="270"/>
    </row>
    <row r="93" spans="1:6" s="197" customFormat="1" ht="12.75">
      <c r="A93" s="223" t="s">
        <v>194</v>
      </c>
      <c r="B93" s="223"/>
      <c r="C93" s="223"/>
      <c r="D93" s="223"/>
      <c r="E93" s="223"/>
      <c r="F93" s="223"/>
    </row>
    <row r="94" spans="1:6" s="197" customFormat="1" ht="12.75">
      <c r="A94" s="320" t="s">
        <v>195</v>
      </c>
      <c r="B94" s="320"/>
      <c r="C94" s="320"/>
      <c r="D94" s="320"/>
      <c r="E94" s="320"/>
      <c r="F94" s="320"/>
    </row>
    <row r="95" spans="1:6" s="197" customFormat="1" ht="24" customHeight="1">
      <c r="A95" s="320"/>
      <c r="B95" s="320"/>
      <c r="C95" s="320"/>
      <c r="D95" s="320"/>
      <c r="E95" s="320"/>
      <c r="F95" s="320"/>
    </row>
    <row r="96" spans="1:6" s="197" customFormat="1" ht="12.75" customHeight="1">
      <c r="A96" s="320" t="s">
        <v>214</v>
      </c>
      <c r="B96" s="320"/>
      <c r="C96" s="320"/>
      <c r="D96" s="320"/>
      <c r="E96" s="320"/>
      <c r="F96" s="320"/>
    </row>
    <row r="97" spans="1:6" s="197" customFormat="1" ht="13.35" customHeight="1">
      <c r="A97" s="271"/>
      <c r="B97" s="271"/>
      <c r="C97" s="271"/>
      <c r="D97" s="271"/>
      <c r="E97" s="271"/>
      <c r="F97" s="271"/>
    </row>
    <row r="98" spans="1:6" s="197" customFormat="1" ht="12.75">
      <c r="A98" s="241" t="s">
        <v>215</v>
      </c>
      <c r="B98" s="242" t="s">
        <v>216</v>
      </c>
      <c r="C98" s="242"/>
      <c r="D98" s="242"/>
      <c r="E98" s="242"/>
      <c r="F98" s="242"/>
    </row>
    <row r="99" spans="1:6" s="197" customFormat="1" ht="27" customHeight="1">
      <c r="A99" s="244" t="s">
        <v>217</v>
      </c>
      <c r="B99" s="223" t="s">
        <v>218</v>
      </c>
      <c r="C99" s="246" t="s">
        <v>209</v>
      </c>
      <c r="D99" s="257">
        <v>1</v>
      </c>
      <c r="E99" s="272"/>
      <c r="F99" s="257">
        <f t="shared" ref="F99:F106" si="0">E99*D99</f>
        <v>0</v>
      </c>
    </row>
    <row r="100" spans="1:6" s="197" customFormat="1" ht="24">
      <c r="A100" s="244" t="s">
        <v>219</v>
      </c>
      <c r="B100" s="223" t="s">
        <v>220</v>
      </c>
      <c r="C100" s="246" t="s">
        <v>8</v>
      </c>
      <c r="D100" s="257">
        <v>1</v>
      </c>
      <c r="E100" s="272"/>
      <c r="F100" s="257">
        <f t="shared" si="0"/>
        <v>0</v>
      </c>
    </row>
    <row r="101" spans="1:6" s="197" customFormat="1" ht="12.75">
      <c r="A101" s="244" t="s">
        <v>221</v>
      </c>
      <c r="B101" s="223" t="s">
        <v>222</v>
      </c>
      <c r="C101" s="246" t="s">
        <v>8</v>
      </c>
      <c r="D101" s="257">
        <v>1</v>
      </c>
      <c r="E101" s="272"/>
      <c r="F101" s="257">
        <f t="shared" si="0"/>
        <v>0</v>
      </c>
    </row>
    <row r="102" spans="1:6" s="197" customFormat="1" ht="12.75">
      <c r="A102" s="244" t="s">
        <v>223</v>
      </c>
      <c r="B102" s="223" t="s">
        <v>224</v>
      </c>
      <c r="C102" s="246" t="s">
        <v>8</v>
      </c>
      <c r="D102" s="257">
        <v>3</v>
      </c>
      <c r="E102" s="272"/>
      <c r="F102" s="257">
        <f t="shared" si="0"/>
        <v>0</v>
      </c>
    </row>
    <row r="103" spans="1:6" s="197" customFormat="1" ht="12.75">
      <c r="A103" s="244" t="s">
        <v>225</v>
      </c>
      <c r="B103" s="223" t="s">
        <v>226</v>
      </c>
      <c r="C103" s="246" t="s">
        <v>8</v>
      </c>
      <c r="D103" s="257">
        <v>4</v>
      </c>
      <c r="E103" s="272"/>
      <c r="F103" s="257">
        <f t="shared" si="0"/>
        <v>0</v>
      </c>
    </row>
    <row r="104" spans="1:6" s="197" customFormat="1" ht="12.75">
      <c r="A104" s="244" t="s">
        <v>227</v>
      </c>
      <c r="B104" s="223" t="s">
        <v>228</v>
      </c>
      <c r="C104" s="246" t="s">
        <v>8</v>
      </c>
      <c r="D104" s="257">
        <v>14</v>
      </c>
      <c r="E104" s="272"/>
      <c r="F104" s="257">
        <f t="shared" si="0"/>
        <v>0</v>
      </c>
    </row>
    <row r="105" spans="1:6" s="197" customFormat="1" ht="12.75">
      <c r="A105" s="244" t="s">
        <v>229</v>
      </c>
      <c r="B105" s="223" t="s">
        <v>230</v>
      </c>
      <c r="C105" s="246" t="s">
        <v>8</v>
      </c>
      <c r="D105" s="257">
        <v>1</v>
      </c>
      <c r="E105" s="272"/>
      <c r="F105" s="257">
        <f t="shared" si="0"/>
        <v>0</v>
      </c>
    </row>
    <row r="106" spans="1:6" s="197" customFormat="1" ht="12.75">
      <c r="A106" s="244" t="s">
        <v>231</v>
      </c>
      <c r="B106" s="223" t="s">
        <v>232</v>
      </c>
      <c r="C106" s="246" t="s">
        <v>8</v>
      </c>
      <c r="D106" s="257">
        <v>1</v>
      </c>
      <c r="E106" s="272"/>
      <c r="F106" s="257">
        <f t="shared" si="0"/>
        <v>0</v>
      </c>
    </row>
    <row r="107" spans="1:6" s="197" customFormat="1" ht="12.75">
      <c r="A107" s="273"/>
      <c r="B107" s="223" t="s">
        <v>233</v>
      </c>
      <c r="C107" s="234"/>
      <c r="D107" s="234"/>
      <c r="E107" s="234"/>
      <c r="F107" s="234"/>
    </row>
    <row r="108" spans="1:6" s="197" customFormat="1" ht="12.75">
      <c r="A108" s="244" t="s">
        <v>234</v>
      </c>
      <c r="B108" s="223" t="s">
        <v>235</v>
      </c>
      <c r="C108" s="246" t="s">
        <v>8</v>
      </c>
      <c r="D108" s="257">
        <v>1</v>
      </c>
      <c r="E108" s="272"/>
      <c r="F108" s="257">
        <f>E108*D108</f>
        <v>0</v>
      </c>
    </row>
    <row r="109" spans="1:6" s="197" customFormat="1" ht="12.75">
      <c r="A109" s="244" t="s">
        <v>236</v>
      </c>
      <c r="B109" s="223" t="s">
        <v>237</v>
      </c>
      <c r="C109" s="246" t="s">
        <v>8</v>
      </c>
      <c r="D109" s="257">
        <v>1</v>
      </c>
      <c r="E109" s="272"/>
      <c r="F109" s="257">
        <f>E109*D109</f>
        <v>0</v>
      </c>
    </row>
    <row r="110" spans="1:6" s="197" customFormat="1" ht="12.75">
      <c r="A110" s="244" t="s">
        <v>238</v>
      </c>
      <c r="B110" s="223" t="s">
        <v>239</v>
      </c>
      <c r="C110" s="246" t="s">
        <v>8</v>
      </c>
      <c r="D110" s="257">
        <v>1</v>
      </c>
      <c r="E110" s="272"/>
      <c r="F110" s="257">
        <f>E110*D110</f>
        <v>0</v>
      </c>
    </row>
    <row r="111" spans="1:6" s="197" customFormat="1" ht="12.75">
      <c r="A111" s="273" t="s">
        <v>240</v>
      </c>
      <c r="B111" s="223" t="s">
        <v>241</v>
      </c>
      <c r="C111" s="234"/>
      <c r="D111" s="234"/>
      <c r="E111" s="234"/>
      <c r="F111" s="234"/>
    </row>
    <row r="112" spans="1:6" s="197" customFormat="1" ht="12.75">
      <c r="A112" s="244" t="s">
        <v>242</v>
      </c>
      <c r="B112" s="223" t="s">
        <v>243</v>
      </c>
      <c r="C112" s="246" t="s">
        <v>8</v>
      </c>
      <c r="D112" s="257">
        <v>1</v>
      </c>
      <c r="E112" s="272"/>
      <c r="F112" s="257">
        <f>E112*D112</f>
        <v>0</v>
      </c>
    </row>
    <row r="113" spans="1:6" s="197" customFormat="1" ht="12.75">
      <c r="A113" s="273" t="s">
        <v>240</v>
      </c>
      <c r="B113" s="223" t="s">
        <v>241</v>
      </c>
      <c r="C113" s="234"/>
      <c r="D113" s="234"/>
      <c r="E113" s="234"/>
      <c r="F113" s="234"/>
    </row>
    <row r="114" spans="1:6" s="197" customFormat="1" ht="12.75">
      <c r="A114" s="244" t="s">
        <v>244</v>
      </c>
      <c r="B114" s="223" t="s">
        <v>245</v>
      </c>
      <c r="C114" s="246" t="s">
        <v>8</v>
      </c>
      <c r="D114" s="257">
        <v>50</v>
      </c>
      <c r="E114" s="272"/>
      <c r="F114" s="257">
        <f>E114*D114</f>
        <v>0</v>
      </c>
    </row>
    <row r="115" spans="1:6" s="197" customFormat="1" ht="12.75">
      <c r="A115" s="244" t="s">
        <v>246</v>
      </c>
      <c r="B115" s="223" t="s">
        <v>247</v>
      </c>
      <c r="C115" s="246" t="s">
        <v>209</v>
      </c>
      <c r="D115" s="257">
        <v>1</v>
      </c>
      <c r="E115" s="272"/>
      <c r="F115" s="257">
        <f>E115*D115</f>
        <v>0</v>
      </c>
    </row>
    <row r="116" spans="1:6" s="197" customFormat="1" ht="12.75">
      <c r="A116" s="249" t="s">
        <v>215</v>
      </c>
      <c r="B116" s="250" t="s">
        <v>248</v>
      </c>
      <c r="C116" s="250"/>
      <c r="D116" s="250"/>
      <c r="E116" s="250"/>
      <c r="F116" s="252">
        <f>SUM(F99:F115)</f>
        <v>0</v>
      </c>
    </row>
    <row r="117" spans="1:6" s="197" customFormat="1" ht="12.75">
      <c r="A117" s="244"/>
      <c r="B117" s="223"/>
      <c r="C117" s="223"/>
      <c r="D117" s="223"/>
      <c r="E117" s="223"/>
      <c r="F117" s="253"/>
    </row>
    <row r="118" spans="1:6" s="197" customFormat="1" ht="12.75">
      <c r="A118" s="241" t="s">
        <v>249</v>
      </c>
      <c r="B118" s="242" t="s">
        <v>250</v>
      </c>
      <c r="C118" s="242"/>
      <c r="D118" s="242"/>
      <c r="E118" s="242"/>
      <c r="F118" s="242"/>
    </row>
    <row r="119" spans="1:6" s="197" customFormat="1" ht="25.5" customHeight="1">
      <c r="A119" s="244" t="s">
        <v>251</v>
      </c>
      <c r="B119" s="223" t="s">
        <v>218</v>
      </c>
      <c r="C119" s="246" t="s">
        <v>209</v>
      </c>
      <c r="D119" s="257">
        <v>1</v>
      </c>
      <c r="E119" s="272"/>
      <c r="F119" s="257">
        <f t="shared" ref="F119:F124" si="1">E119*D119</f>
        <v>0</v>
      </c>
    </row>
    <row r="120" spans="1:6" s="197" customFormat="1" ht="12.75">
      <c r="A120" s="244" t="s">
        <v>221</v>
      </c>
      <c r="B120" s="223" t="s">
        <v>222</v>
      </c>
      <c r="C120" s="246" t="s">
        <v>8</v>
      </c>
      <c r="D120" s="257">
        <v>1</v>
      </c>
      <c r="E120" s="272"/>
      <c r="F120" s="257">
        <f t="shared" si="1"/>
        <v>0</v>
      </c>
    </row>
    <row r="121" spans="1:6" s="197" customFormat="1" ht="12.75">
      <c r="A121" s="244" t="s">
        <v>252</v>
      </c>
      <c r="B121" s="223" t="s">
        <v>224</v>
      </c>
      <c r="C121" s="246" t="s">
        <v>8</v>
      </c>
      <c r="D121" s="257">
        <v>2</v>
      </c>
      <c r="E121" s="272"/>
      <c r="F121" s="257">
        <f t="shared" si="1"/>
        <v>0</v>
      </c>
    </row>
    <row r="122" spans="1:6" s="197" customFormat="1" ht="12.75">
      <c r="A122" s="244" t="s">
        <v>253</v>
      </c>
      <c r="B122" s="223" t="s">
        <v>226</v>
      </c>
      <c r="C122" s="246" t="s">
        <v>8</v>
      </c>
      <c r="D122" s="257">
        <v>2</v>
      </c>
      <c r="E122" s="272"/>
      <c r="F122" s="257">
        <f t="shared" si="1"/>
        <v>0</v>
      </c>
    </row>
    <row r="123" spans="1:6" s="197" customFormat="1" ht="12.75">
      <c r="A123" s="244" t="s">
        <v>254</v>
      </c>
      <c r="B123" s="223" t="s">
        <v>228</v>
      </c>
      <c r="C123" s="246" t="s">
        <v>8</v>
      </c>
      <c r="D123" s="257">
        <v>9</v>
      </c>
      <c r="E123" s="272"/>
      <c r="F123" s="257">
        <f t="shared" si="1"/>
        <v>0</v>
      </c>
    </row>
    <row r="124" spans="1:6" s="197" customFormat="1" ht="12.75">
      <c r="A124" s="244" t="s">
        <v>255</v>
      </c>
      <c r="B124" s="223" t="s">
        <v>232</v>
      </c>
      <c r="C124" s="246" t="s">
        <v>8</v>
      </c>
      <c r="D124" s="257">
        <v>1</v>
      </c>
      <c r="E124" s="272"/>
      <c r="F124" s="257">
        <f t="shared" si="1"/>
        <v>0</v>
      </c>
    </row>
    <row r="125" spans="1:6" s="197" customFormat="1" ht="12.75">
      <c r="A125" s="273"/>
      <c r="B125" s="223" t="s">
        <v>233</v>
      </c>
      <c r="C125" s="234"/>
      <c r="D125" s="234"/>
      <c r="E125" s="234"/>
      <c r="F125" s="234"/>
    </row>
    <row r="126" spans="1:6" s="197" customFormat="1" ht="12.75">
      <c r="A126" s="244" t="s">
        <v>256</v>
      </c>
      <c r="B126" s="223" t="s">
        <v>235</v>
      </c>
      <c r="C126" s="246" t="s">
        <v>8</v>
      </c>
      <c r="D126" s="257">
        <v>1</v>
      </c>
      <c r="E126" s="272"/>
      <c r="F126" s="257">
        <f>E126*D126</f>
        <v>0</v>
      </c>
    </row>
    <row r="127" spans="1:6" s="197" customFormat="1" ht="12.75">
      <c r="A127" s="244" t="s">
        <v>257</v>
      </c>
      <c r="B127" s="223" t="s">
        <v>237</v>
      </c>
      <c r="C127" s="246" t="s">
        <v>8</v>
      </c>
      <c r="D127" s="257">
        <v>1</v>
      </c>
      <c r="E127" s="272"/>
      <c r="F127" s="257">
        <f>E127*D127</f>
        <v>0</v>
      </c>
    </row>
    <row r="128" spans="1:6" s="197" customFormat="1" ht="12.75">
      <c r="A128" s="244" t="s">
        <v>258</v>
      </c>
      <c r="B128" s="223" t="s">
        <v>259</v>
      </c>
      <c r="C128" s="246" t="s">
        <v>8</v>
      </c>
      <c r="D128" s="257">
        <v>1</v>
      </c>
      <c r="E128" s="272"/>
      <c r="F128" s="257">
        <f>E128*D128</f>
        <v>0</v>
      </c>
    </row>
    <row r="129" spans="1:6" s="197" customFormat="1" ht="12.75">
      <c r="A129" s="273" t="s">
        <v>240</v>
      </c>
      <c r="B129" s="223" t="s">
        <v>241</v>
      </c>
      <c r="C129" s="234"/>
      <c r="D129" s="234"/>
      <c r="E129" s="234"/>
      <c r="F129" s="234"/>
    </row>
    <row r="130" spans="1:6" s="197" customFormat="1" ht="12.75">
      <c r="A130" s="244" t="s">
        <v>260</v>
      </c>
      <c r="B130" s="223" t="s">
        <v>243</v>
      </c>
      <c r="C130" s="246" t="s">
        <v>8</v>
      </c>
      <c r="D130" s="257">
        <v>1</v>
      </c>
      <c r="E130" s="272"/>
      <c r="F130" s="257">
        <f>E130*D130</f>
        <v>0</v>
      </c>
    </row>
    <row r="131" spans="1:6" s="197" customFormat="1" ht="12.75">
      <c r="A131" s="273" t="s">
        <v>240</v>
      </c>
      <c r="B131" s="223" t="s">
        <v>241</v>
      </c>
      <c r="C131" s="234"/>
      <c r="D131" s="234"/>
      <c r="E131" s="234"/>
      <c r="F131" s="234"/>
    </row>
    <row r="132" spans="1:6" s="197" customFormat="1" ht="12.75">
      <c r="A132" s="244" t="s">
        <v>261</v>
      </c>
      <c r="B132" s="223" t="s">
        <v>245</v>
      </c>
      <c r="C132" s="246" t="s">
        <v>8</v>
      </c>
      <c r="D132" s="257">
        <v>30</v>
      </c>
      <c r="E132" s="272"/>
      <c r="F132" s="257">
        <f>E132*D132</f>
        <v>0</v>
      </c>
    </row>
    <row r="133" spans="1:6" s="197" customFormat="1" ht="12.75">
      <c r="A133" s="244" t="s">
        <v>262</v>
      </c>
      <c r="B133" s="223" t="s">
        <v>247</v>
      </c>
      <c r="C133" s="246" t="s">
        <v>209</v>
      </c>
      <c r="D133" s="257">
        <v>1</v>
      </c>
      <c r="E133" s="272"/>
      <c r="F133" s="257">
        <f>E133*D133</f>
        <v>0</v>
      </c>
    </row>
    <row r="134" spans="1:6" s="197" customFormat="1" ht="12.75">
      <c r="A134" s="249" t="s">
        <v>249</v>
      </c>
      <c r="B134" s="250" t="s">
        <v>263</v>
      </c>
      <c r="C134" s="250"/>
      <c r="D134" s="250"/>
      <c r="E134" s="250"/>
      <c r="F134" s="252">
        <f>SUM(F119:F133)</f>
        <v>0</v>
      </c>
    </row>
    <row r="135" spans="1:6" s="197" customFormat="1" ht="12.75">
      <c r="A135" s="244"/>
      <c r="B135" s="223"/>
      <c r="C135" s="223"/>
      <c r="D135" s="223"/>
      <c r="E135" s="223"/>
      <c r="F135" s="253"/>
    </row>
    <row r="136" spans="1:6" s="197" customFormat="1" ht="12.75">
      <c r="A136" s="227" t="s">
        <v>212</v>
      </c>
      <c r="B136" s="228" t="s">
        <v>264</v>
      </c>
      <c r="C136" s="229"/>
      <c r="D136" s="230"/>
      <c r="E136" s="231"/>
      <c r="F136" s="261">
        <f>F116+F134</f>
        <v>0</v>
      </c>
    </row>
    <row r="137" spans="1:6" s="197" customFormat="1" ht="12.75">
      <c r="A137" s="274"/>
      <c r="B137" s="223"/>
      <c r="C137" s="240"/>
      <c r="D137" s="240"/>
      <c r="E137" s="240"/>
      <c r="F137" s="240"/>
    </row>
    <row r="138" spans="1:6" s="197" customFormat="1" ht="12.75">
      <c r="A138" s="227" t="s">
        <v>265</v>
      </c>
      <c r="B138" s="228" t="s">
        <v>266</v>
      </c>
      <c r="C138" s="229"/>
      <c r="D138" s="230"/>
      <c r="E138" s="231"/>
      <c r="F138" s="230"/>
    </row>
    <row r="139" spans="1:6" s="197" customFormat="1" ht="12.75">
      <c r="A139" s="274"/>
      <c r="B139" s="275"/>
      <c r="C139" s="276"/>
      <c r="D139" s="277"/>
      <c r="E139" s="278"/>
      <c r="F139" s="279"/>
    </row>
    <row r="140" spans="1:6" s="197" customFormat="1" ht="12.75">
      <c r="A140" s="223" t="s">
        <v>194</v>
      </c>
      <c r="B140" s="223"/>
      <c r="C140" s="223"/>
      <c r="D140" s="223"/>
      <c r="E140" s="223"/>
      <c r="F140" s="223"/>
    </row>
    <row r="141" spans="1:6" s="197" customFormat="1" ht="41.25" customHeight="1">
      <c r="A141" s="319" t="s">
        <v>195</v>
      </c>
      <c r="B141" s="319"/>
      <c r="C141" s="319"/>
      <c r="D141" s="319"/>
      <c r="E141" s="319"/>
      <c r="F141" s="319"/>
    </row>
    <row r="142" spans="1:6" s="197" customFormat="1" ht="60.4" customHeight="1">
      <c r="A142" s="320" t="s">
        <v>267</v>
      </c>
      <c r="B142" s="320"/>
      <c r="C142" s="320"/>
      <c r="D142" s="320"/>
      <c r="E142" s="320"/>
      <c r="F142" s="320"/>
    </row>
    <row r="143" spans="1:6" s="197" customFormat="1" ht="12.75">
      <c r="A143" s="271"/>
      <c r="B143" s="271"/>
      <c r="C143" s="271"/>
      <c r="D143" s="271"/>
      <c r="E143" s="271"/>
      <c r="F143" s="271"/>
    </row>
    <row r="144" spans="1:6" s="197" customFormat="1" ht="12.75">
      <c r="A144" s="244" t="s">
        <v>268</v>
      </c>
      <c r="B144" s="223" t="s">
        <v>269</v>
      </c>
      <c r="C144" s="246" t="s">
        <v>33</v>
      </c>
      <c r="D144" s="257">
        <v>50</v>
      </c>
      <c r="E144" s="272"/>
      <c r="F144" s="257">
        <f t="shared" ref="F144:F149" si="2">E144*D144</f>
        <v>0</v>
      </c>
    </row>
    <row r="145" spans="1:6" s="197" customFormat="1" ht="12.75">
      <c r="A145" s="244" t="s">
        <v>270</v>
      </c>
      <c r="B145" s="223" t="s">
        <v>271</v>
      </c>
      <c r="C145" s="246" t="s">
        <v>33</v>
      </c>
      <c r="D145" s="257">
        <v>250</v>
      </c>
      <c r="E145" s="272"/>
      <c r="F145" s="257">
        <f t="shared" si="2"/>
        <v>0</v>
      </c>
    </row>
    <row r="146" spans="1:6" s="197" customFormat="1" ht="12.75">
      <c r="A146" s="244" t="s">
        <v>272</v>
      </c>
      <c r="B146" s="223" t="s">
        <v>273</v>
      </c>
      <c r="C146" s="246" t="s">
        <v>33</v>
      </c>
      <c r="D146" s="257">
        <v>100</v>
      </c>
      <c r="E146" s="272"/>
      <c r="F146" s="257">
        <f t="shared" si="2"/>
        <v>0</v>
      </c>
    </row>
    <row r="147" spans="1:6" s="197" customFormat="1" ht="12.75">
      <c r="A147" s="244" t="s">
        <v>274</v>
      </c>
      <c r="B147" s="223" t="s">
        <v>275</v>
      </c>
      <c r="C147" s="246" t="s">
        <v>33</v>
      </c>
      <c r="D147" s="257">
        <v>10</v>
      </c>
      <c r="E147" s="272"/>
      <c r="F147" s="257">
        <f t="shared" si="2"/>
        <v>0</v>
      </c>
    </row>
    <row r="148" spans="1:6" s="197" customFormat="1" ht="12.75">
      <c r="A148" s="244" t="s">
        <v>276</v>
      </c>
      <c r="B148" s="223" t="s">
        <v>277</v>
      </c>
      <c r="C148" s="246" t="s">
        <v>33</v>
      </c>
      <c r="D148" s="257">
        <v>10</v>
      </c>
      <c r="E148" s="272"/>
      <c r="F148" s="257">
        <f t="shared" si="2"/>
        <v>0</v>
      </c>
    </row>
    <row r="149" spans="1:6" s="197" customFormat="1" ht="12.75">
      <c r="A149" s="244" t="s">
        <v>278</v>
      </c>
      <c r="B149" s="223" t="s">
        <v>279</v>
      </c>
      <c r="C149" s="246" t="s">
        <v>209</v>
      </c>
      <c r="D149" s="257">
        <v>1</v>
      </c>
      <c r="E149" s="272"/>
      <c r="F149" s="257">
        <f t="shared" si="2"/>
        <v>0</v>
      </c>
    </row>
    <row r="150" spans="1:6" s="197" customFormat="1" ht="12.75">
      <c r="A150" s="227" t="s">
        <v>265</v>
      </c>
      <c r="B150" s="228" t="s">
        <v>280</v>
      </c>
      <c r="C150" s="229"/>
      <c r="D150" s="230"/>
      <c r="E150" s="231"/>
      <c r="F150" s="261">
        <f>SUM(F143:F149)</f>
        <v>0</v>
      </c>
    </row>
    <row r="151" spans="1:6" s="197" customFormat="1" ht="12.75">
      <c r="A151" s="265"/>
      <c r="B151" s="266"/>
      <c r="C151" s="267"/>
      <c r="D151" s="268"/>
      <c r="E151" s="269"/>
      <c r="F151" s="270"/>
    </row>
    <row r="152" spans="1:6" s="197" customFormat="1" ht="12.75">
      <c r="A152" s="265"/>
      <c r="B152" s="266"/>
      <c r="C152" s="267"/>
      <c r="D152" s="268"/>
      <c r="E152" s="269"/>
      <c r="F152" s="270"/>
    </row>
    <row r="153" spans="1:6" s="197" customFormat="1" ht="12.75">
      <c r="A153" s="265"/>
      <c r="B153" s="266"/>
      <c r="C153" s="267"/>
      <c r="D153" s="268"/>
      <c r="E153" s="269"/>
      <c r="F153" s="270"/>
    </row>
    <row r="154" spans="1:6" s="197" customFormat="1" ht="12.75">
      <c r="A154" s="227" t="s">
        <v>281</v>
      </c>
      <c r="B154" s="228" t="s">
        <v>282</v>
      </c>
      <c r="C154" s="229"/>
      <c r="D154" s="230"/>
      <c r="E154" s="231"/>
      <c r="F154" s="230"/>
    </row>
    <row r="155" spans="1:6" s="197" customFormat="1" ht="12.75">
      <c r="A155" s="274"/>
      <c r="B155" s="275"/>
      <c r="C155" s="276"/>
      <c r="D155" s="277"/>
      <c r="E155" s="278"/>
      <c r="F155" s="279"/>
    </row>
    <row r="156" spans="1:6" s="197" customFormat="1" ht="12.75">
      <c r="A156" s="223" t="s">
        <v>194</v>
      </c>
      <c r="B156" s="223"/>
      <c r="C156" s="223"/>
      <c r="D156" s="223"/>
      <c r="E156" s="223"/>
      <c r="F156" s="223"/>
    </row>
    <row r="157" spans="1:6" s="197" customFormat="1" ht="39" customHeight="1">
      <c r="A157" s="319" t="s">
        <v>195</v>
      </c>
      <c r="B157" s="319"/>
      <c r="C157" s="319"/>
      <c r="D157" s="319"/>
      <c r="E157" s="319"/>
      <c r="F157" s="319"/>
    </row>
    <row r="158" spans="1:6" s="197" customFormat="1" ht="17.100000000000001" customHeight="1">
      <c r="A158" s="320" t="s">
        <v>283</v>
      </c>
      <c r="B158" s="320"/>
      <c r="C158" s="320"/>
      <c r="D158" s="320"/>
      <c r="E158" s="320"/>
      <c r="F158" s="320"/>
    </row>
    <row r="159" spans="1:6" s="197" customFormat="1" ht="12.75">
      <c r="A159" s="223"/>
      <c r="B159" s="223"/>
      <c r="C159" s="223"/>
      <c r="D159" s="223"/>
      <c r="E159" s="223"/>
      <c r="F159" s="223"/>
    </row>
    <row r="160" spans="1:6" s="197" customFormat="1" ht="12.75">
      <c r="A160" s="244" t="s">
        <v>284</v>
      </c>
      <c r="B160" s="223" t="s">
        <v>285</v>
      </c>
      <c r="C160" s="246" t="s">
        <v>209</v>
      </c>
      <c r="D160" s="257">
        <v>8</v>
      </c>
      <c r="E160" s="272"/>
      <c r="F160" s="257">
        <f>E160*D160</f>
        <v>0</v>
      </c>
    </row>
    <row r="161" spans="1:6" s="197" customFormat="1" ht="12.75">
      <c r="A161" s="271"/>
      <c r="B161" s="271"/>
      <c r="C161" s="271"/>
      <c r="D161" s="271"/>
      <c r="E161" s="271"/>
      <c r="F161" s="271"/>
    </row>
    <row r="162" spans="1:6" s="197" customFormat="1" ht="12.75">
      <c r="A162" s="244" t="s">
        <v>286</v>
      </c>
      <c r="B162" s="223" t="s">
        <v>287</v>
      </c>
      <c r="C162" s="246" t="s">
        <v>209</v>
      </c>
      <c r="D162" s="257">
        <v>1</v>
      </c>
      <c r="E162" s="272"/>
      <c r="F162" s="257">
        <f>E162*D162</f>
        <v>0</v>
      </c>
    </row>
    <row r="163" spans="1:6" s="197" customFormat="1" ht="12.75">
      <c r="A163" s="244"/>
      <c r="B163" s="223"/>
      <c r="C163" s="246"/>
      <c r="D163" s="257"/>
      <c r="E163" s="272"/>
      <c r="F163" s="257"/>
    </row>
    <row r="164" spans="1:6" s="197" customFormat="1" ht="12.75">
      <c r="A164" s="227" t="s">
        <v>281</v>
      </c>
      <c r="B164" s="228" t="s">
        <v>288</v>
      </c>
      <c r="C164" s="229"/>
      <c r="D164" s="230"/>
      <c r="E164" s="231"/>
      <c r="F164" s="261">
        <f>SUM(F159:F162)</f>
        <v>0</v>
      </c>
    </row>
    <row r="165" spans="1:6" s="197" customFormat="1" ht="12.75">
      <c r="A165" s="265"/>
      <c r="B165" s="266"/>
      <c r="C165" s="267"/>
      <c r="D165" s="268"/>
      <c r="E165" s="269"/>
      <c r="F165" s="270"/>
    </row>
    <row r="166" spans="1:6" s="197" customFormat="1" ht="12.75">
      <c r="A166" s="265"/>
      <c r="B166" s="266"/>
      <c r="C166" s="267"/>
      <c r="D166" s="268"/>
      <c r="E166" s="269"/>
      <c r="F166" s="270"/>
    </row>
    <row r="167" spans="1:6" s="197" customFormat="1" ht="12.75">
      <c r="A167" s="227" t="s">
        <v>289</v>
      </c>
      <c r="B167" s="228" t="s">
        <v>290</v>
      </c>
      <c r="C167" s="229"/>
      <c r="D167" s="230"/>
      <c r="E167" s="231"/>
      <c r="F167" s="230"/>
    </row>
    <row r="168" spans="1:6" s="197" customFormat="1" ht="12.75">
      <c r="A168" s="274"/>
      <c r="B168" s="275"/>
      <c r="C168" s="276"/>
      <c r="D168" s="277"/>
      <c r="E168" s="278"/>
      <c r="F168" s="279"/>
    </row>
    <row r="169" spans="1:6" s="197" customFormat="1" ht="12.75">
      <c r="A169" s="223" t="s">
        <v>194</v>
      </c>
      <c r="B169" s="223"/>
      <c r="C169" s="223"/>
      <c r="D169" s="223"/>
      <c r="E169" s="223"/>
      <c r="F169" s="223"/>
    </row>
    <row r="170" spans="1:6" s="197" customFormat="1" ht="36" customHeight="1">
      <c r="A170" s="319" t="s">
        <v>195</v>
      </c>
      <c r="B170" s="319"/>
      <c r="C170" s="319"/>
      <c r="D170" s="319"/>
      <c r="E170" s="319"/>
      <c r="F170" s="319"/>
    </row>
    <row r="171" spans="1:6" s="197" customFormat="1" ht="12.75" customHeight="1">
      <c r="A171" s="320" t="s">
        <v>291</v>
      </c>
      <c r="B171" s="320"/>
      <c r="C171" s="320"/>
      <c r="D171" s="320"/>
      <c r="E171" s="320"/>
      <c r="F171" s="320"/>
    </row>
    <row r="172" spans="1:6" s="197" customFormat="1" ht="12.75">
      <c r="A172" s="244" t="s">
        <v>292</v>
      </c>
      <c r="B172" s="223" t="s">
        <v>293</v>
      </c>
      <c r="C172" s="246" t="s">
        <v>8</v>
      </c>
      <c r="D172" s="257">
        <v>8</v>
      </c>
      <c r="E172" s="272"/>
      <c r="F172" s="257">
        <f>E172*D172</f>
        <v>0</v>
      </c>
    </row>
    <row r="173" spans="1:6" s="197" customFormat="1" ht="15">
      <c r="A173" s="281"/>
      <c r="B173" s="223" t="s">
        <v>294</v>
      </c>
      <c r="C173" s="282"/>
      <c r="D173" s="283"/>
      <c r="E173" s="284"/>
      <c r="F173" s="285"/>
    </row>
    <row r="174" spans="1:6" s="197" customFormat="1" ht="15">
      <c r="A174" s="281"/>
      <c r="B174" s="286"/>
      <c r="C174" s="282"/>
      <c r="D174" s="283"/>
      <c r="E174" s="284"/>
      <c r="F174" s="285"/>
    </row>
    <row r="175" spans="1:6" s="197" customFormat="1" ht="12.75">
      <c r="A175" s="244" t="s">
        <v>295</v>
      </c>
      <c r="B175" s="223" t="s">
        <v>296</v>
      </c>
      <c r="C175" s="246" t="s">
        <v>8</v>
      </c>
      <c r="D175" s="257">
        <v>4</v>
      </c>
      <c r="E175" s="272"/>
      <c r="F175" s="257">
        <f>E175*D175</f>
        <v>0</v>
      </c>
    </row>
    <row r="176" spans="1:6" s="197" customFormat="1" ht="15">
      <c r="A176" s="281"/>
      <c r="B176" s="223" t="s">
        <v>294</v>
      </c>
      <c r="C176" s="282"/>
      <c r="D176" s="283"/>
      <c r="E176" s="284"/>
      <c r="F176" s="285"/>
    </row>
    <row r="177" spans="1:6" s="197" customFormat="1" ht="15">
      <c r="A177" s="281"/>
      <c r="B177" s="223"/>
      <c r="C177" s="282"/>
      <c r="D177" s="283"/>
      <c r="E177" s="284"/>
      <c r="F177" s="285"/>
    </row>
    <row r="178" spans="1:6" s="197" customFormat="1" ht="12.75">
      <c r="A178" s="244" t="s">
        <v>297</v>
      </c>
      <c r="B178" s="223" t="s">
        <v>298</v>
      </c>
      <c r="C178" s="246" t="s">
        <v>8</v>
      </c>
      <c r="D178" s="257">
        <v>1</v>
      </c>
      <c r="E178" s="272"/>
      <c r="F178" s="257">
        <f>E178*D178</f>
        <v>0</v>
      </c>
    </row>
    <row r="179" spans="1:6" s="197" customFormat="1" ht="12.75">
      <c r="A179" s="287"/>
      <c r="B179" s="223"/>
      <c r="C179" s="288"/>
      <c r="D179" s="289"/>
      <c r="E179" s="290"/>
      <c r="F179" s="291"/>
    </row>
    <row r="180" spans="1:6" s="197" customFormat="1" ht="12.75">
      <c r="A180" s="244" t="s">
        <v>299</v>
      </c>
      <c r="B180" s="223" t="s">
        <v>300</v>
      </c>
      <c r="C180" s="246" t="s">
        <v>8</v>
      </c>
      <c r="D180" s="257">
        <v>1</v>
      </c>
      <c r="E180" s="272"/>
      <c r="F180" s="257">
        <f>E180*D180</f>
        <v>0</v>
      </c>
    </row>
    <row r="181" spans="1:6" s="197" customFormat="1" ht="15">
      <c r="A181" s="281"/>
      <c r="B181" s="223"/>
      <c r="C181" s="282"/>
      <c r="D181" s="283"/>
      <c r="E181" s="284"/>
      <c r="F181" s="285"/>
    </row>
    <row r="182" spans="1:6" s="197" customFormat="1" ht="12.75">
      <c r="A182" s="244" t="s">
        <v>297</v>
      </c>
      <c r="B182" s="223" t="s">
        <v>301</v>
      </c>
      <c r="C182" s="246" t="s">
        <v>8</v>
      </c>
      <c r="D182" s="257">
        <v>15</v>
      </c>
      <c r="E182" s="272"/>
      <c r="F182" s="257">
        <f>E182*D182</f>
        <v>0</v>
      </c>
    </row>
    <row r="183" spans="1:6" s="197" customFormat="1">
      <c r="A183" s="292"/>
      <c r="B183" s="223" t="s">
        <v>294</v>
      </c>
      <c r="C183" s="292"/>
      <c r="D183" s="292"/>
      <c r="E183" s="292"/>
      <c r="F183" s="292"/>
    </row>
    <row r="184" spans="1:6" s="197" customFormat="1" ht="15">
      <c r="A184" s="281"/>
      <c r="B184" s="286"/>
      <c r="C184" s="282"/>
      <c r="D184" s="283"/>
      <c r="E184" s="284"/>
      <c r="F184" s="285"/>
    </row>
    <row r="185" spans="1:6" s="197" customFormat="1" ht="24">
      <c r="A185" s="244" t="s">
        <v>302</v>
      </c>
      <c r="B185" s="223" t="s">
        <v>303</v>
      </c>
      <c r="C185" s="246" t="s">
        <v>8</v>
      </c>
      <c r="D185" s="257">
        <v>8</v>
      </c>
      <c r="E185" s="272"/>
      <c r="F185" s="257">
        <f>E185*D185</f>
        <v>0</v>
      </c>
    </row>
    <row r="186" spans="1:6" s="197" customFormat="1">
      <c r="A186" s="244"/>
      <c r="B186" s="223" t="s">
        <v>294</v>
      </c>
      <c r="C186" s="292"/>
      <c r="D186" s="292"/>
      <c r="E186" s="292"/>
      <c r="F186" s="292"/>
    </row>
    <row r="187" spans="1:6" s="197" customFormat="1" ht="15">
      <c r="A187" s="281"/>
      <c r="B187" s="223"/>
      <c r="C187" s="292"/>
      <c r="D187" s="292"/>
      <c r="E187" s="292"/>
      <c r="F187" s="292"/>
    </row>
    <row r="188" spans="1:6" s="197" customFormat="1" ht="12.75">
      <c r="A188" s="244" t="s">
        <v>304</v>
      </c>
      <c r="B188" s="223" t="s">
        <v>279</v>
      </c>
      <c r="C188" s="246" t="s">
        <v>209</v>
      </c>
      <c r="D188" s="257">
        <v>1</v>
      </c>
      <c r="E188" s="272"/>
      <c r="F188" s="257">
        <f>E188*D188</f>
        <v>0</v>
      </c>
    </row>
    <row r="189" spans="1:6" s="197" customFormat="1" ht="12.75">
      <c r="A189" s="227" t="s">
        <v>289</v>
      </c>
      <c r="B189" s="228" t="s">
        <v>305</v>
      </c>
      <c r="C189" s="229"/>
      <c r="D189" s="230"/>
      <c r="E189" s="231"/>
      <c r="F189" s="261">
        <f>SUM(F172:F188)</f>
        <v>0</v>
      </c>
    </row>
    <row r="190" spans="1:6" s="197" customFormat="1" ht="12.75">
      <c r="A190" s="265"/>
      <c r="B190" s="266"/>
      <c r="C190" s="267"/>
      <c r="D190" s="268"/>
      <c r="E190" s="269"/>
      <c r="F190" s="270"/>
    </row>
    <row r="191" spans="1:6" s="197" customFormat="1" ht="12.75">
      <c r="A191" s="265"/>
      <c r="B191" s="266"/>
      <c r="C191" s="267"/>
      <c r="D191" s="268"/>
      <c r="E191" s="269"/>
      <c r="F191" s="270"/>
    </row>
    <row r="192" spans="1:6" s="197" customFormat="1" ht="12.75">
      <c r="A192" s="265"/>
      <c r="B192" s="266"/>
      <c r="C192" s="267"/>
      <c r="D192" s="268"/>
      <c r="E192" s="269"/>
      <c r="F192" s="270"/>
    </row>
    <row r="193" spans="1:6" s="197" customFormat="1" ht="12.75">
      <c r="A193" s="227" t="s">
        <v>306</v>
      </c>
      <c r="B193" s="228" t="s">
        <v>307</v>
      </c>
      <c r="C193" s="229"/>
      <c r="D193" s="230"/>
      <c r="E193" s="231"/>
      <c r="F193" s="230"/>
    </row>
    <row r="194" spans="1:6" s="197" customFormat="1">
      <c r="A194" s="292"/>
      <c r="B194" s="275"/>
      <c r="C194" s="276"/>
      <c r="D194" s="277"/>
      <c r="E194" s="278"/>
      <c r="F194" s="279"/>
    </row>
    <row r="195" spans="1:6" s="197" customFormat="1" ht="12.75">
      <c r="A195" s="223" t="s">
        <v>194</v>
      </c>
      <c r="B195" s="280"/>
      <c r="C195" s="280"/>
      <c r="D195" s="280"/>
      <c r="E195" s="280"/>
      <c r="F195" s="280"/>
    </row>
    <row r="196" spans="1:6" s="197" customFormat="1" ht="37.5" customHeight="1">
      <c r="A196" s="319" t="s">
        <v>195</v>
      </c>
      <c r="B196" s="319"/>
      <c r="C196" s="319"/>
      <c r="D196" s="319"/>
      <c r="E196" s="319"/>
      <c r="F196" s="319"/>
    </row>
    <row r="197" spans="1:6" s="197" customFormat="1" ht="12.75">
      <c r="A197" s="280"/>
      <c r="B197" s="211"/>
      <c r="C197" s="271"/>
      <c r="D197" s="271"/>
      <c r="E197" s="271"/>
      <c r="F197" s="271"/>
    </row>
    <row r="198" spans="1:6" s="197" customFormat="1" ht="12.75">
      <c r="A198" s="244" t="s">
        <v>308</v>
      </c>
      <c r="B198" s="223" t="s">
        <v>309</v>
      </c>
      <c r="C198" s="246" t="s">
        <v>8</v>
      </c>
      <c r="D198" s="257">
        <v>50</v>
      </c>
      <c r="E198" s="272"/>
      <c r="F198" s="257">
        <f>E198*D198</f>
        <v>0</v>
      </c>
    </row>
    <row r="199" spans="1:6" s="197" customFormat="1" ht="12.75">
      <c r="A199" s="244"/>
      <c r="B199" s="223" t="s">
        <v>310</v>
      </c>
      <c r="C199" s="246"/>
      <c r="D199" s="257"/>
      <c r="E199" s="272"/>
      <c r="F199" s="257"/>
    </row>
    <row r="200" spans="1:6" s="197" customFormat="1" ht="15.75">
      <c r="A200" s="293"/>
      <c r="B200" s="286"/>
      <c r="C200" s="282"/>
      <c r="D200" s="283"/>
      <c r="E200" s="284"/>
      <c r="F200" s="285"/>
    </row>
    <row r="201" spans="1:6" s="197" customFormat="1" ht="12.75">
      <c r="A201" s="244" t="s">
        <v>311</v>
      </c>
      <c r="B201" s="223" t="s">
        <v>312</v>
      </c>
      <c r="C201" s="246" t="s">
        <v>33</v>
      </c>
      <c r="D201" s="257">
        <v>180</v>
      </c>
      <c r="E201" s="272"/>
      <c r="F201" s="257">
        <f>E201*D201</f>
        <v>0</v>
      </c>
    </row>
    <row r="202" spans="1:6" s="197" customFormat="1" ht="12.75">
      <c r="A202" s="244"/>
      <c r="B202" s="223"/>
      <c r="C202" s="246"/>
      <c r="D202" s="257"/>
      <c r="E202" s="272"/>
      <c r="F202" s="257"/>
    </row>
    <row r="203" spans="1:6" s="197" customFormat="1" ht="12.75">
      <c r="A203" s="244" t="s">
        <v>313</v>
      </c>
      <c r="B203" s="223" t="s">
        <v>279</v>
      </c>
      <c r="C203" s="246" t="s">
        <v>209</v>
      </c>
      <c r="D203" s="257">
        <v>1</v>
      </c>
      <c r="E203" s="272"/>
      <c r="F203" s="257">
        <f>E203*D203</f>
        <v>0</v>
      </c>
    </row>
    <row r="204" spans="1:6" s="197" customFormat="1" ht="12.75">
      <c r="A204" s="244"/>
      <c r="B204" s="223"/>
      <c r="C204" s="246"/>
      <c r="D204" s="257"/>
      <c r="E204" s="272"/>
      <c r="F204" s="257"/>
    </row>
    <row r="205" spans="1:6" s="197" customFormat="1" ht="12.75">
      <c r="A205" s="244" t="s">
        <v>314</v>
      </c>
      <c r="B205" s="223" t="s">
        <v>315</v>
      </c>
      <c r="C205" s="246" t="s">
        <v>8</v>
      </c>
      <c r="D205" s="257">
        <v>1</v>
      </c>
      <c r="E205" s="272"/>
      <c r="F205" s="257">
        <f>E205*D205</f>
        <v>0</v>
      </c>
    </row>
    <row r="206" spans="1:6" s="197" customFormat="1" ht="15">
      <c r="A206" s="281"/>
      <c r="B206" s="223" t="s">
        <v>294</v>
      </c>
      <c r="C206" s="292"/>
      <c r="D206" s="292"/>
      <c r="E206" s="292"/>
      <c r="F206" s="292"/>
    </row>
    <row r="207" spans="1:6" s="197" customFormat="1" ht="12.75">
      <c r="A207" s="244"/>
      <c r="B207" s="223"/>
      <c r="C207" s="246"/>
      <c r="D207" s="257"/>
      <c r="E207" s="272"/>
      <c r="F207" s="257"/>
    </row>
    <row r="208" spans="1:6" s="197" customFormat="1" ht="12.75">
      <c r="A208" s="244" t="s">
        <v>316</v>
      </c>
      <c r="B208" s="223" t="s">
        <v>317</v>
      </c>
      <c r="C208" s="246" t="s">
        <v>33</v>
      </c>
      <c r="D208" s="257">
        <v>100</v>
      </c>
      <c r="E208" s="272"/>
      <c r="F208" s="257">
        <f>E208*D208</f>
        <v>0</v>
      </c>
    </row>
    <row r="209" spans="1:6" s="197" customFormat="1" ht="15">
      <c r="A209" s="281"/>
      <c r="B209" s="223"/>
      <c r="C209" s="292"/>
      <c r="D209" s="292"/>
      <c r="E209" s="292"/>
      <c r="F209" s="292"/>
    </row>
    <row r="210" spans="1:6" s="197" customFormat="1" ht="12.75">
      <c r="A210" s="244"/>
      <c r="B210" s="223"/>
      <c r="C210" s="246"/>
      <c r="D210" s="257"/>
      <c r="E210" s="272"/>
      <c r="F210" s="257"/>
    </row>
    <row r="211" spans="1:6" s="197" customFormat="1" ht="24">
      <c r="A211" s="244" t="s">
        <v>318</v>
      </c>
      <c r="B211" s="223" t="s">
        <v>319</v>
      </c>
      <c r="C211" s="246" t="s">
        <v>8</v>
      </c>
      <c r="D211" s="257">
        <v>1</v>
      </c>
      <c r="E211" s="272"/>
      <c r="F211" s="257">
        <f>E211*D211</f>
        <v>0</v>
      </c>
    </row>
    <row r="212" spans="1:6" s="197" customFormat="1" ht="12.75">
      <c r="A212" s="244"/>
      <c r="B212" s="223"/>
      <c r="C212" s="246"/>
      <c r="D212" s="257"/>
      <c r="E212" s="272"/>
      <c r="F212" s="257"/>
    </row>
    <row r="213" spans="1:6" s="197" customFormat="1" ht="12.75">
      <c r="A213" s="244" t="s">
        <v>320</v>
      </c>
      <c r="B213" s="223" t="s">
        <v>321</v>
      </c>
      <c r="C213" s="246" t="s">
        <v>33</v>
      </c>
      <c r="D213" s="257">
        <v>100</v>
      </c>
      <c r="E213" s="272"/>
      <c r="F213" s="257">
        <f>E213*D213</f>
        <v>0</v>
      </c>
    </row>
    <row r="214" spans="1:6" s="197" customFormat="1" ht="12.75">
      <c r="A214" s="244"/>
      <c r="B214" s="223"/>
      <c r="C214" s="246"/>
      <c r="D214" s="257"/>
      <c r="E214" s="272"/>
      <c r="F214" s="257"/>
    </row>
    <row r="215" spans="1:6" s="197" customFormat="1" ht="12.75">
      <c r="A215" s="244" t="s">
        <v>322</v>
      </c>
      <c r="B215" s="223" t="s">
        <v>279</v>
      </c>
      <c r="C215" s="246" t="s">
        <v>209</v>
      </c>
      <c r="D215" s="257">
        <v>1</v>
      </c>
      <c r="E215" s="272"/>
      <c r="F215" s="257">
        <f>E215*D215</f>
        <v>0</v>
      </c>
    </row>
    <row r="216" spans="1:6" s="197" customFormat="1" ht="12.75">
      <c r="A216" s="244"/>
      <c r="B216" s="223"/>
      <c r="C216" s="246"/>
      <c r="D216" s="257"/>
      <c r="E216" s="272"/>
      <c r="F216" s="257"/>
    </row>
    <row r="217" spans="1:6" s="197" customFormat="1" ht="12.75">
      <c r="A217" s="227" t="s">
        <v>306</v>
      </c>
      <c r="B217" s="228" t="s">
        <v>323</v>
      </c>
      <c r="C217" s="229"/>
      <c r="D217" s="230"/>
      <c r="E217" s="231"/>
      <c r="F217" s="261">
        <f>SUM(F197:F216)</f>
        <v>0</v>
      </c>
    </row>
    <row r="218" spans="1:6" s="197" customFormat="1" ht="12.75">
      <c r="A218" s="234"/>
      <c r="B218" s="266"/>
      <c r="C218" s="267"/>
      <c r="D218" s="268"/>
      <c r="E218" s="269"/>
      <c r="F218" s="270"/>
    </row>
    <row r="219" spans="1:6" s="197" customFormat="1" ht="12.75">
      <c r="A219" s="234"/>
      <c r="B219" s="266"/>
      <c r="C219" s="267"/>
      <c r="D219" s="268"/>
      <c r="E219" s="269"/>
      <c r="F219" s="270"/>
    </row>
    <row r="220" spans="1:6" s="197" customFormat="1" ht="12.75">
      <c r="A220" s="234"/>
      <c r="B220" s="266"/>
      <c r="C220" s="267"/>
      <c r="D220" s="268"/>
      <c r="E220" s="269"/>
      <c r="F220" s="270"/>
    </row>
    <row r="221" spans="1:6" s="197" customFormat="1" ht="12.75">
      <c r="A221" s="234"/>
      <c r="B221" s="266"/>
      <c r="C221" s="267"/>
      <c r="D221" s="268"/>
      <c r="E221" s="269"/>
      <c r="F221" s="270"/>
    </row>
    <row r="222" spans="1:6" s="197" customFormat="1" ht="12.75">
      <c r="A222" s="234"/>
      <c r="B222" s="266"/>
      <c r="C222" s="267"/>
      <c r="D222" s="268"/>
      <c r="E222" s="269"/>
      <c r="F222" s="270"/>
    </row>
    <row r="223" spans="1:6" s="197" customFormat="1" ht="12.75">
      <c r="A223" s="227" t="s">
        <v>324</v>
      </c>
      <c r="B223" s="228" t="s">
        <v>325</v>
      </c>
      <c r="C223" s="229"/>
      <c r="D223" s="230"/>
      <c r="E223" s="231"/>
      <c r="F223" s="230"/>
    </row>
    <row r="224" spans="1:6" s="197" customFormat="1" ht="12.75">
      <c r="A224" s="274"/>
      <c r="B224" s="275"/>
      <c r="C224" s="276"/>
      <c r="D224" s="277"/>
      <c r="E224" s="278"/>
      <c r="F224" s="279"/>
    </row>
    <row r="225" spans="1:6" s="197" customFormat="1" ht="12.75">
      <c r="A225" s="223" t="s">
        <v>194</v>
      </c>
      <c r="B225" s="223"/>
      <c r="C225" s="223"/>
      <c r="D225" s="223"/>
      <c r="E225" s="223"/>
      <c r="F225" s="223"/>
    </row>
    <row r="226" spans="1:6" s="197" customFormat="1" ht="36.75" customHeight="1">
      <c r="A226" s="319" t="s">
        <v>195</v>
      </c>
      <c r="B226" s="319"/>
      <c r="C226" s="319"/>
      <c r="D226" s="319"/>
      <c r="E226" s="319"/>
      <c r="F226" s="319"/>
    </row>
    <row r="227" spans="1:6" s="197" customFormat="1" ht="24.75" customHeight="1">
      <c r="A227" s="319" t="s">
        <v>326</v>
      </c>
      <c r="B227" s="319"/>
      <c r="C227" s="319"/>
      <c r="D227" s="319"/>
      <c r="E227" s="319"/>
      <c r="F227" s="319"/>
    </row>
    <row r="228" spans="1:6" s="197" customFormat="1" ht="12.75">
      <c r="A228" s="271"/>
      <c r="B228" s="271"/>
      <c r="C228" s="271"/>
      <c r="D228" s="271"/>
      <c r="E228" s="271"/>
      <c r="F228" s="271"/>
    </row>
    <row r="229" spans="1:6" s="197" customFormat="1" ht="12.75">
      <c r="A229" s="244" t="s">
        <v>327</v>
      </c>
      <c r="B229" s="223" t="s">
        <v>328</v>
      </c>
      <c r="C229" s="246" t="s">
        <v>33</v>
      </c>
      <c r="D229" s="257">
        <v>40</v>
      </c>
      <c r="E229" s="272"/>
      <c r="F229" s="257">
        <f>E229*D229</f>
        <v>0</v>
      </c>
    </row>
    <row r="230" spans="1:6" s="197" customFormat="1" ht="15">
      <c r="A230" s="281"/>
      <c r="B230" s="286"/>
      <c r="C230" s="282"/>
      <c r="D230" s="283"/>
      <c r="E230" s="284"/>
      <c r="F230" s="285"/>
    </row>
    <row r="231" spans="1:6" s="197" customFormat="1" ht="12.75">
      <c r="A231" s="244" t="s">
        <v>329</v>
      </c>
      <c r="B231" s="223" t="s">
        <v>330</v>
      </c>
      <c r="C231" s="246" t="s">
        <v>8</v>
      </c>
      <c r="D231" s="257">
        <v>10</v>
      </c>
      <c r="E231" s="272"/>
      <c r="F231" s="257">
        <f>E231*D231</f>
        <v>0</v>
      </c>
    </row>
    <row r="232" spans="1:6" s="197" customFormat="1" ht="15">
      <c r="A232" s="281"/>
      <c r="B232" s="286"/>
      <c r="C232" s="282"/>
      <c r="D232" s="283"/>
      <c r="E232" s="284"/>
      <c r="F232" s="285"/>
    </row>
    <row r="233" spans="1:6" s="197" customFormat="1" ht="12.75">
      <c r="A233" s="244" t="s">
        <v>331</v>
      </c>
      <c r="B233" s="223" t="s">
        <v>279</v>
      </c>
      <c r="C233" s="246" t="s">
        <v>209</v>
      </c>
      <c r="D233" s="257">
        <v>1</v>
      </c>
      <c r="E233" s="272"/>
      <c r="F233" s="257">
        <f>E233*D233</f>
        <v>0</v>
      </c>
    </row>
    <row r="234" spans="1:6" s="197" customFormat="1" ht="15">
      <c r="A234" s="281"/>
      <c r="B234" s="223"/>
      <c r="C234" s="234"/>
      <c r="D234" s="234"/>
      <c r="E234" s="234"/>
      <c r="F234" s="234"/>
    </row>
    <row r="235" spans="1:6" s="197" customFormat="1" ht="12.75">
      <c r="A235" s="227" t="s">
        <v>324</v>
      </c>
      <c r="B235" s="228" t="s">
        <v>332</v>
      </c>
      <c r="C235" s="229"/>
      <c r="D235" s="230"/>
      <c r="E235" s="231"/>
      <c r="F235" s="261">
        <f>SUM(F228:F234)</f>
        <v>0</v>
      </c>
    </row>
    <row r="236" spans="1:6" s="197" customFormat="1">
      <c r="A236" s="292"/>
      <c r="B236" s="266"/>
      <c r="C236" s="267"/>
      <c r="D236" s="268"/>
      <c r="E236" s="269"/>
      <c r="F236" s="270"/>
    </row>
    <row r="237" spans="1:6" s="197" customFormat="1">
      <c r="A237" s="292"/>
      <c r="B237" s="266"/>
      <c r="C237" s="267"/>
      <c r="D237" s="268"/>
      <c r="E237" s="269"/>
      <c r="F237" s="270"/>
    </row>
    <row r="238" spans="1:6" s="197" customFormat="1">
      <c r="A238" s="292"/>
      <c r="B238" s="266"/>
      <c r="C238" s="267"/>
      <c r="D238" s="268"/>
      <c r="E238" s="269"/>
      <c r="F238" s="270"/>
    </row>
    <row r="239" spans="1:6" s="197" customFormat="1" ht="12.75">
      <c r="A239" s="227" t="s">
        <v>333</v>
      </c>
      <c r="B239" s="228" t="s">
        <v>334</v>
      </c>
      <c r="C239" s="229"/>
      <c r="D239" s="230"/>
      <c r="E239" s="231"/>
      <c r="F239" s="230"/>
    </row>
    <row r="240" spans="1:6" s="197" customFormat="1" ht="12.75">
      <c r="A240" s="274"/>
      <c r="B240" s="275"/>
      <c r="C240" s="276"/>
      <c r="D240" s="277"/>
      <c r="E240" s="278"/>
      <c r="F240" s="279"/>
    </row>
    <row r="241" spans="1:6" s="197" customFormat="1" ht="12.75">
      <c r="A241" s="223" t="s">
        <v>194</v>
      </c>
      <c r="B241" s="223"/>
      <c r="C241" s="223"/>
      <c r="D241" s="223"/>
      <c r="E241" s="223"/>
      <c r="F241" s="223"/>
    </row>
    <row r="242" spans="1:6" s="197" customFormat="1" ht="36.75" customHeight="1">
      <c r="A242" s="319" t="s">
        <v>195</v>
      </c>
      <c r="B242" s="319"/>
      <c r="C242" s="319"/>
      <c r="D242" s="319"/>
      <c r="E242" s="319"/>
      <c r="F242" s="319"/>
    </row>
    <row r="243" spans="1:6" s="197" customFormat="1" ht="12.75">
      <c r="A243" s="280"/>
      <c r="B243" s="280"/>
      <c r="C243" s="280"/>
      <c r="D243" s="280"/>
      <c r="E243" s="280"/>
      <c r="F243" s="280"/>
    </row>
    <row r="244" spans="1:6" s="197" customFormat="1" ht="12.75">
      <c r="A244" s="244" t="s">
        <v>335</v>
      </c>
      <c r="B244" s="223" t="s">
        <v>336</v>
      </c>
      <c r="C244" s="246" t="s">
        <v>209</v>
      </c>
      <c r="D244" s="257">
        <v>1</v>
      </c>
      <c r="E244" s="272"/>
      <c r="F244" s="257">
        <f>E244*D244</f>
        <v>0</v>
      </c>
    </row>
    <row r="245" spans="1:6" s="197" customFormat="1" ht="15">
      <c r="A245" s="281"/>
      <c r="B245" s="223" t="s">
        <v>337</v>
      </c>
      <c r="C245" s="282"/>
      <c r="D245" s="283"/>
      <c r="E245" s="284"/>
      <c r="F245" s="285"/>
    </row>
    <row r="246" spans="1:6" s="197" customFormat="1" ht="15">
      <c r="A246" s="281"/>
      <c r="B246" s="223" t="s">
        <v>338</v>
      </c>
      <c r="C246" s="282"/>
      <c r="D246" s="283"/>
      <c r="E246" s="284"/>
      <c r="F246" s="285"/>
    </row>
    <row r="247" spans="1:6" s="197" customFormat="1" ht="15">
      <c r="A247" s="281"/>
      <c r="B247" s="223" t="s">
        <v>339</v>
      </c>
      <c r="C247" s="234"/>
      <c r="D247" s="234"/>
      <c r="E247" s="234"/>
      <c r="F247" s="234"/>
    </row>
    <row r="248" spans="1:6" s="197" customFormat="1" ht="15">
      <c r="A248" s="281"/>
      <c r="B248" s="223"/>
      <c r="C248" s="282"/>
      <c r="D248" s="283"/>
      <c r="E248" s="284"/>
      <c r="F248" s="285"/>
    </row>
    <row r="249" spans="1:6" s="197" customFormat="1" ht="12.75">
      <c r="A249" s="244" t="s">
        <v>340</v>
      </c>
      <c r="B249" s="223" t="s">
        <v>279</v>
      </c>
      <c r="C249" s="246" t="s">
        <v>209</v>
      </c>
      <c r="D249" s="257">
        <v>1</v>
      </c>
      <c r="E249" s="272"/>
      <c r="F249" s="257">
        <f>E249*D249</f>
        <v>0</v>
      </c>
    </row>
    <row r="250" spans="1:6" s="197" customFormat="1" ht="12.75">
      <c r="A250" s="280"/>
      <c r="B250" s="280"/>
      <c r="C250" s="280"/>
      <c r="D250" s="280"/>
      <c r="E250" s="280"/>
      <c r="F250" s="280"/>
    </row>
    <row r="251" spans="1:6" s="197" customFormat="1" ht="12.75">
      <c r="A251" s="227" t="s">
        <v>333</v>
      </c>
      <c r="B251" s="228" t="s">
        <v>341</v>
      </c>
      <c r="C251" s="229"/>
      <c r="D251" s="230"/>
      <c r="E251" s="231"/>
      <c r="F251" s="261">
        <f>SUM(F244:F250)</f>
        <v>0</v>
      </c>
    </row>
    <row r="252" spans="1:6" s="197" customFormat="1" ht="12.75">
      <c r="A252" s="265"/>
      <c r="B252" s="266"/>
      <c r="C252" s="267"/>
      <c r="D252" s="268"/>
      <c r="E252" s="269"/>
      <c r="F252" s="270"/>
    </row>
    <row r="253" spans="1:6" s="197" customFormat="1" ht="12.75">
      <c r="A253" s="265"/>
      <c r="B253" s="266"/>
      <c r="C253" s="267"/>
      <c r="D253" s="268"/>
      <c r="E253" s="269"/>
      <c r="F253" s="270"/>
    </row>
    <row r="254" spans="1:6" s="197" customFormat="1" ht="12.75">
      <c r="A254" s="265"/>
      <c r="B254" s="266"/>
      <c r="C254" s="267"/>
      <c r="D254" s="268"/>
      <c r="E254" s="269"/>
      <c r="F254" s="270"/>
    </row>
    <row r="255" spans="1:6" s="197" customFormat="1" ht="12.75">
      <c r="A255" s="227" t="s">
        <v>342</v>
      </c>
      <c r="B255" s="228" t="s">
        <v>343</v>
      </c>
      <c r="C255" s="229"/>
      <c r="D255" s="230"/>
      <c r="E255" s="231"/>
      <c r="F255" s="230"/>
    </row>
    <row r="256" spans="1:6" s="197" customFormat="1" ht="12.75">
      <c r="A256" s="294"/>
      <c r="B256" s="223"/>
      <c r="C256" s="246"/>
      <c r="D256" s="257"/>
      <c r="E256" s="257"/>
      <c r="F256" s="257"/>
    </row>
    <row r="257" spans="1:6" s="197" customFormat="1" ht="12.75">
      <c r="A257" s="244" t="s">
        <v>344</v>
      </c>
      <c r="B257" s="223" t="s">
        <v>345</v>
      </c>
      <c r="C257" s="295"/>
      <c r="D257" s="295"/>
      <c r="E257" s="295"/>
      <c r="F257" s="295"/>
    </row>
    <row r="258" spans="1:6" s="197" customFormat="1" ht="36">
      <c r="A258" s="294"/>
      <c r="B258" s="223" t="s">
        <v>346</v>
      </c>
      <c r="C258" s="296" t="s">
        <v>209</v>
      </c>
      <c r="D258" s="289">
        <v>1</v>
      </c>
      <c r="E258" s="289"/>
      <c r="F258" s="289">
        <f>E258*D258</f>
        <v>0</v>
      </c>
    </row>
    <row r="259" spans="1:6" s="197" customFormat="1" ht="12.75">
      <c r="A259" s="294"/>
      <c r="B259" s="297"/>
      <c r="C259" s="246"/>
      <c r="D259" s="257"/>
      <c r="E259" s="257"/>
      <c r="F259" s="257"/>
    </row>
    <row r="260" spans="1:6" s="197" customFormat="1" ht="12.75">
      <c r="A260" s="244" t="s">
        <v>347</v>
      </c>
      <c r="B260" s="223" t="s">
        <v>348</v>
      </c>
      <c r="C260" s="295"/>
      <c r="D260" s="295"/>
      <c r="E260" s="295"/>
      <c r="F260" s="295"/>
    </row>
    <row r="261" spans="1:6" s="197" customFormat="1" ht="12.75">
      <c r="A261" s="287"/>
      <c r="B261" s="223" t="s">
        <v>349</v>
      </c>
      <c r="C261" s="246" t="s">
        <v>209</v>
      </c>
      <c r="D261" s="257">
        <v>1</v>
      </c>
      <c r="E261" s="257"/>
      <c r="F261" s="257">
        <f>E261*D261</f>
        <v>0</v>
      </c>
    </row>
    <row r="262" spans="1:6" s="197" customFormat="1" ht="12.75">
      <c r="A262" s="287"/>
      <c r="B262" s="223"/>
      <c r="C262" s="246"/>
      <c r="D262" s="257"/>
      <c r="E262" s="257"/>
      <c r="F262" s="257"/>
    </row>
    <row r="263" spans="1:6" s="197" customFormat="1" ht="12.75">
      <c r="A263" s="227" t="s">
        <v>342</v>
      </c>
      <c r="B263" s="228" t="s">
        <v>350</v>
      </c>
      <c r="C263" s="229"/>
      <c r="D263" s="230"/>
      <c r="E263" s="231"/>
      <c r="F263" s="261">
        <f>SUM(F256:F262)</f>
        <v>0</v>
      </c>
    </row>
    <row r="264" spans="1:6" s="197" customFormat="1" ht="12.75">
      <c r="A264" s="265"/>
      <c r="B264" s="266"/>
      <c r="C264" s="267"/>
      <c r="D264" s="268"/>
      <c r="E264" s="269"/>
      <c r="F264" s="270"/>
    </row>
    <row r="265" spans="1:6" s="197" customFormat="1" ht="33" customHeight="1">
      <c r="A265" s="265"/>
      <c r="B265" s="298" t="s">
        <v>17</v>
      </c>
      <c r="C265" s="267"/>
      <c r="D265" s="268"/>
      <c r="E265" s="269"/>
      <c r="F265" s="270"/>
    </row>
    <row r="266" spans="1:6" s="197" customFormat="1" ht="12.75">
      <c r="A266" s="265"/>
      <c r="B266" s="266"/>
      <c r="C266" s="267"/>
      <c r="D266" s="268"/>
      <c r="E266" s="269"/>
      <c r="F266" s="270"/>
    </row>
    <row r="267" spans="1:6" s="197" customFormat="1" ht="12.75">
      <c r="A267" s="299"/>
      <c r="B267" s="300"/>
      <c r="C267" s="301"/>
      <c r="D267" s="302"/>
      <c r="E267" s="303"/>
      <c r="F267" s="302"/>
    </row>
    <row r="268" spans="1:6" s="197" customFormat="1" ht="11.25" customHeight="1">
      <c r="A268" s="227" t="s">
        <v>351</v>
      </c>
      <c r="B268" s="228" t="s">
        <v>352</v>
      </c>
      <c r="C268" s="229"/>
      <c r="D268" s="230"/>
      <c r="E268" s="231"/>
      <c r="F268" s="230"/>
    </row>
    <row r="269" spans="1:6" s="197" customFormat="1" ht="12.75">
      <c r="A269" s="227"/>
      <c r="B269" s="228"/>
      <c r="C269" s="229"/>
      <c r="D269" s="230"/>
      <c r="E269" s="231"/>
      <c r="F269" s="230"/>
    </row>
    <row r="270" spans="1:6" s="197" customFormat="1" ht="12.75">
      <c r="A270" s="228" t="s">
        <v>192</v>
      </c>
      <c r="B270" s="228" t="s">
        <v>211</v>
      </c>
      <c r="C270" s="229"/>
      <c r="D270" s="230"/>
      <c r="E270" s="231"/>
      <c r="F270" s="230">
        <f>F76</f>
        <v>0</v>
      </c>
    </row>
    <row r="271" spans="1:6" s="197" customFormat="1" ht="12.75">
      <c r="A271" s="227"/>
      <c r="B271" s="228"/>
      <c r="C271" s="229"/>
      <c r="D271" s="230"/>
      <c r="E271" s="231"/>
      <c r="F271" s="230"/>
    </row>
    <row r="272" spans="1:6" s="197" customFormat="1" ht="12.75">
      <c r="A272" s="227" t="s">
        <v>212</v>
      </c>
      <c r="B272" s="228" t="s">
        <v>264</v>
      </c>
      <c r="C272" s="229"/>
      <c r="D272" s="230"/>
      <c r="E272" s="231"/>
      <c r="F272" s="230">
        <f>F136</f>
        <v>0</v>
      </c>
    </row>
    <row r="273" spans="1:6" s="197" customFormat="1" ht="12.75">
      <c r="A273" s="227"/>
      <c r="B273" s="228"/>
      <c r="C273" s="229"/>
      <c r="D273" s="230"/>
      <c r="E273" s="231"/>
      <c r="F273" s="230"/>
    </row>
    <row r="274" spans="1:6" s="197" customFormat="1" ht="12.75">
      <c r="A274" s="227" t="s">
        <v>265</v>
      </c>
      <c r="B274" s="228" t="s">
        <v>280</v>
      </c>
      <c r="C274" s="229"/>
      <c r="D274" s="230"/>
      <c r="E274" s="231"/>
      <c r="F274" s="230">
        <f>F150</f>
        <v>0</v>
      </c>
    </row>
    <row r="275" spans="1:6" s="197" customFormat="1" ht="12.75">
      <c r="A275" s="227"/>
      <c r="B275" s="228"/>
      <c r="C275" s="229"/>
      <c r="D275" s="230"/>
      <c r="E275" s="231"/>
      <c r="F275" s="230"/>
    </row>
    <row r="276" spans="1:6" s="197" customFormat="1" ht="12.75">
      <c r="A276" s="227" t="s">
        <v>281</v>
      </c>
      <c r="B276" s="228" t="s">
        <v>288</v>
      </c>
      <c r="C276" s="229"/>
      <c r="D276" s="230"/>
      <c r="E276" s="231"/>
      <c r="F276" s="230">
        <f>F164</f>
        <v>0</v>
      </c>
    </row>
    <row r="277" spans="1:6" s="197" customFormat="1" ht="12.75">
      <c r="A277" s="227"/>
      <c r="B277" s="228"/>
      <c r="C277" s="229"/>
      <c r="D277" s="230"/>
      <c r="E277" s="231"/>
      <c r="F277" s="230"/>
    </row>
    <row r="278" spans="1:6" s="197" customFormat="1" ht="12.75">
      <c r="A278" s="228" t="s">
        <v>289</v>
      </c>
      <c r="B278" s="228" t="s">
        <v>305</v>
      </c>
      <c r="C278" s="229"/>
      <c r="D278" s="230"/>
      <c r="E278" s="231"/>
      <c r="F278" s="230">
        <f>F189</f>
        <v>0</v>
      </c>
    </row>
    <row r="279" spans="1:6" s="197" customFormat="1" ht="12.75">
      <c r="A279" s="227"/>
      <c r="B279" s="228"/>
      <c r="C279" s="229"/>
      <c r="D279" s="230"/>
      <c r="E279" s="231"/>
      <c r="F279" s="230"/>
    </row>
    <row r="280" spans="1:6" s="197" customFormat="1" ht="12.75">
      <c r="A280" s="227" t="s">
        <v>306</v>
      </c>
      <c r="B280" s="228" t="s">
        <v>323</v>
      </c>
      <c r="C280" s="229"/>
      <c r="D280" s="230"/>
      <c r="E280" s="231"/>
      <c r="F280" s="230">
        <f>F217</f>
        <v>0</v>
      </c>
    </row>
    <row r="281" spans="1:6" s="197" customFormat="1" ht="12.75">
      <c r="A281" s="227"/>
      <c r="B281" s="228"/>
      <c r="C281" s="229"/>
      <c r="D281" s="230"/>
      <c r="E281" s="231"/>
      <c r="F281" s="230"/>
    </row>
    <row r="282" spans="1:6" s="197" customFormat="1" ht="12.75">
      <c r="A282" s="227" t="s">
        <v>324</v>
      </c>
      <c r="B282" s="228" t="s">
        <v>332</v>
      </c>
      <c r="C282" s="229"/>
      <c r="D282" s="230"/>
      <c r="E282" s="231"/>
      <c r="F282" s="230">
        <f>F235</f>
        <v>0</v>
      </c>
    </row>
    <row r="283" spans="1:6" s="197" customFormat="1" ht="12.75">
      <c r="A283" s="227"/>
      <c r="B283" s="228"/>
      <c r="C283" s="229"/>
      <c r="D283" s="230"/>
      <c r="E283" s="231"/>
      <c r="F283" s="230"/>
    </row>
    <row r="284" spans="1:6" s="197" customFormat="1" ht="12.75">
      <c r="A284" s="227" t="s">
        <v>333</v>
      </c>
      <c r="B284" s="228" t="s">
        <v>341</v>
      </c>
      <c r="C284" s="229"/>
      <c r="D284" s="230"/>
      <c r="E284" s="231"/>
      <c r="F284" s="230">
        <f>F251</f>
        <v>0</v>
      </c>
    </row>
    <row r="285" spans="1:6" s="197" customFormat="1" ht="12.75">
      <c r="A285" s="227"/>
      <c r="B285" s="228"/>
      <c r="C285" s="229"/>
      <c r="D285" s="230"/>
      <c r="E285" s="231"/>
      <c r="F285" s="230"/>
    </row>
    <row r="286" spans="1:6" s="197" customFormat="1" ht="12.75">
      <c r="A286" s="227" t="s">
        <v>342</v>
      </c>
      <c r="B286" s="228" t="s">
        <v>350</v>
      </c>
      <c r="C286" s="229"/>
      <c r="D286" s="230"/>
      <c r="E286" s="231"/>
      <c r="F286" s="230">
        <f>F263</f>
        <v>0</v>
      </c>
    </row>
    <row r="287" spans="1:6" s="197" customFormat="1" ht="12.75">
      <c r="A287" s="227"/>
      <c r="B287" s="228"/>
      <c r="C287" s="229"/>
      <c r="D287" s="230"/>
      <c r="E287" s="231"/>
      <c r="F287" s="230"/>
    </row>
    <row r="288" spans="1:6" s="197" customFormat="1" ht="12.75">
      <c r="A288" s="227" t="s">
        <v>351</v>
      </c>
      <c r="B288" s="228" t="s">
        <v>353</v>
      </c>
      <c r="C288" s="229"/>
      <c r="D288" s="230"/>
      <c r="E288" s="231"/>
      <c r="F288" s="261">
        <f>SUM(F270:F287)</f>
        <v>0</v>
      </c>
    </row>
    <row r="289" spans="1:6" s="197" customFormat="1" ht="12.75">
      <c r="A289" s="232"/>
      <c r="B289" s="304"/>
      <c r="C289" s="304"/>
      <c r="D289" s="304"/>
      <c r="E289" s="304"/>
      <c r="F289" s="304"/>
    </row>
    <row r="290" spans="1:6" s="197" customFormat="1" ht="12.75">
      <c r="A290" s="304"/>
      <c r="B290" s="304"/>
      <c r="C290" s="304"/>
      <c r="D290" s="304"/>
      <c r="E290" s="304"/>
      <c r="F290" s="304"/>
    </row>
    <row r="291" spans="1:6" s="197" customFormat="1" ht="12.75">
      <c r="A291" s="304"/>
      <c r="B291" s="304"/>
      <c r="C291" s="304"/>
      <c r="D291" s="304"/>
      <c r="E291" s="304"/>
      <c r="F291" s="304"/>
    </row>
    <row r="292" spans="1:6" s="197" customFormat="1" ht="12.75">
      <c r="A292" s="304"/>
      <c r="B292" s="304"/>
      <c r="C292" s="304"/>
      <c r="D292" s="304"/>
      <c r="E292" s="304"/>
      <c r="F292" s="304"/>
    </row>
    <row r="293" spans="1:6" s="197" customFormat="1" ht="12.75">
      <c r="A293" s="304"/>
      <c r="B293" s="304"/>
      <c r="C293" s="304"/>
      <c r="D293" s="304"/>
      <c r="E293" s="304"/>
      <c r="F293" s="304"/>
    </row>
    <row r="294" spans="1:6" s="197" customFormat="1" ht="12.75">
      <c r="A294" s="304"/>
      <c r="B294" s="304"/>
      <c r="C294" s="304"/>
      <c r="D294" s="304"/>
      <c r="E294" s="304"/>
      <c r="F294" s="304"/>
    </row>
  </sheetData>
  <mergeCells count="32">
    <mergeCell ref="A17:F17"/>
    <mergeCell ref="A1:F1"/>
    <mergeCell ref="A3:F3"/>
    <mergeCell ref="C4:E4"/>
    <mergeCell ref="A5:F5"/>
    <mergeCell ref="A7:F7"/>
    <mergeCell ref="A8:F8"/>
    <mergeCell ref="A9:F9"/>
    <mergeCell ref="A10:F11"/>
    <mergeCell ref="A12:F12"/>
    <mergeCell ref="A13:F14"/>
    <mergeCell ref="A15:F16"/>
    <mergeCell ref="A142:F142"/>
    <mergeCell ref="A18:F18"/>
    <mergeCell ref="A19:F20"/>
    <mergeCell ref="A21:F21"/>
    <mergeCell ref="A22:F22"/>
    <mergeCell ref="A23:F23"/>
    <mergeCell ref="A24:F32"/>
    <mergeCell ref="A59:B59"/>
    <mergeCell ref="A60:F60"/>
    <mergeCell ref="A94:F95"/>
    <mergeCell ref="A96:F96"/>
    <mergeCell ref="A141:F141"/>
    <mergeCell ref="A227:F227"/>
    <mergeCell ref="A242:F242"/>
    <mergeCell ref="A157:F157"/>
    <mergeCell ref="A158:F158"/>
    <mergeCell ref="A170:F170"/>
    <mergeCell ref="A171:F171"/>
    <mergeCell ref="A196:F196"/>
    <mergeCell ref="A226:F226"/>
  </mergeCells>
  <pageMargins left="0.70826771653543308" right="0.40629921259842522" top="1.1417322834645671" bottom="1.1417322834645671" header="0.74803149606299213" footer="0.74803149606299213"/>
  <pageSetup paperSize="9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showZeros="0" tabSelected="1" workbookViewId="0">
      <selection activeCell="E33" sqref="E33"/>
    </sheetView>
  </sheetViews>
  <sheetFormatPr defaultRowHeight="12.75"/>
  <cols>
    <col min="1" max="1" width="6.5703125" style="4" customWidth="1"/>
    <col min="2" max="2" width="37.28515625" style="4" customWidth="1"/>
    <col min="3" max="3" width="6.7109375" style="4" customWidth="1"/>
    <col min="4" max="4" width="9.140625" style="4"/>
    <col min="5" max="5" width="10.85546875" style="4" customWidth="1"/>
    <col min="6" max="6" width="13.140625" style="4" customWidth="1"/>
    <col min="7" max="16384" width="9.140625" style="4"/>
  </cols>
  <sheetData>
    <row r="1" spans="1:6" ht="12.75" customHeight="1">
      <c r="A1" s="313" t="s">
        <v>76</v>
      </c>
      <c r="B1" s="313"/>
      <c r="C1" s="313"/>
      <c r="D1" s="313"/>
      <c r="E1" s="313"/>
      <c r="F1" s="313"/>
    </row>
    <row r="2" spans="1:6" ht="11.25" customHeight="1">
      <c r="A2" s="67"/>
      <c r="B2"/>
      <c r="C2" s="69"/>
      <c r="D2" s="63"/>
      <c r="E2" s="63"/>
      <c r="F2" s="79"/>
    </row>
    <row r="3" spans="1:6" ht="12.75" customHeight="1">
      <c r="A3" s="313" t="s">
        <v>360</v>
      </c>
      <c r="B3" s="313"/>
      <c r="C3" s="313"/>
      <c r="D3" s="313"/>
      <c r="E3" s="313"/>
      <c r="F3" s="313"/>
    </row>
    <row r="4" spans="1:6" ht="12.75" customHeight="1">
      <c r="A4" s="55"/>
      <c r="B4" s="55"/>
      <c r="C4" s="55"/>
      <c r="D4" s="55"/>
      <c r="E4" s="55"/>
      <c r="F4" s="55"/>
    </row>
    <row r="5" spans="1:6" ht="15" customHeight="1">
      <c r="A5" s="329" t="s">
        <v>17</v>
      </c>
      <c r="B5" s="329"/>
      <c r="C5" s="329"/>
      <c r="D5" s="329"/>
      <c r="E5" s="329"/>
      <c r="F5" s="329"/>
    </row>
    <row r="6" spans="1:6">
      <c r="A6" s="13"/>
      <c r="B6" s="14"/>
      <c r="C6" s="1"/>
      <c r="D6" s="3"/>
      <c r="E6" s="15"/>
      <c r="F6" s="3"/>
    </row>
    <row r="7" spans="1:6">
      <c r="A7" s="71" t="s">
        <v>132</v>
      </c>
      <c r="B7" s="1" t="s">
        <v>361</v>
      </c>
      <c r="C7" s="1"/>
      <c r="D7" s="3"/>
      <c r="E7" s="15"/>
      <c r="F7" s="82">
        <f>SUM('lovačka kuća'!F125)</f>
        <v>0</v>
      </c>
    </row>
    <row r="8" spans="1:6" ht="7.5" customHeight="1">
      <c r="A8" s="71"/>
      <c r="B8" s="1"/>
      <c r="C8" s="1"/>
      <c r="D8" s="3"/>
      <c r="E8" s="15"/>
      <c r="F8" s="82"/>
    </row>
    <row r="9" spans="1:6">
      <c r="A9" s="71" t="s">
        <v>133</v>
      </c>
      <c r="B9" s="1" t="s">
        <v>362</v>
      </c>
      <c r="C9" s="1"/>
      <c r="D9" s="3"/>
      <c r="E9" s="15"/>
      <c r="F9" s="82">
        <f>SUM(Nadstrešnica!F113)</f>
        <v>0</v>
      </c>
    </row>
    <row r="10" spans="1:6" ht="8.25" customHeight="1">
      <c r="A10" s="71"/>
      <c r="B10" s="1"/>
      <c r="C10" s="1"/>
      <c r="D10" s="3"/>
      <c r="E10" s="15"/>
      <c r="F10" s="82"/>
    </row>
    <row r="11" spans="1:6">
      <c r="A11" s="71" t="s">
        <v>356</v>
      </c>
      <c r="B11" s="1" t="s">
        <v>176</v>
      </c>
      <c r="C11" s="1"/>
      <c r="D11" s="3"/>
      <c r="E11" s="15"/>
      <c r="F11" s="82">
        <f>SUM(Elektro!F288)</f>
        <v>0</v>
      </c>
    </row>
    <row r="12" spans="1:6" ht="6.75" customHeight="1">
      <c r="A12" s="71"/>
      <c r="B12" s="1"/>
      <c r="C12" s="1"/>
      <c r="D12" s="3"/>
      <c r="E12" s="15"/>
      <c r="F12" s="82"/>
    </row>
    <row r="13" spans="1:6">
      <c r="A13" s="72"/>
      <c r="B13" s="73" t="s">
        <v>24</v>
      </c>
      <c r="C13" s="74"/>
      <c r="D13" s="75"/>
      <c r="E13" s="76"/>
      <c r="F13" s="83">
        <f>SUM(F7:F12)</f>
        <v>0</v>
      </c>
    </row>
    <row r="14" spans="1:6" ht="15" customHeight="1">
      <c r="B14" s="53" t="s">
        <v>64</v>
      </c>
      <c r="F14" s="84">
        <f>0.25*F13</f>
        <v>0</v>
      </c>
    </row>
    <row r="15" spans="1:6">
      <c r="A15" s="77"/>
      <c r="B15" s="78" t="s">
        <v>65</v>
      </c>
      <c r="C15" s="77"/>
      <c r="D15" s="77"/>
      <c r="E15" s="77"/>
      <c r="F15" s="85">
        <f>SUM(F13:F14)</f>
        <v>0</v>
      </c>
    </row>
    <row r="19" spans="2:6" ht="13.5" customHeight="1">
      <c r="D19" s="328"/>
      <c r="E19" s="328"/>
    </row>
    <row r="21" spans="2:6">
      <c r="B21" s="4" t="s">
        <v>363</v>
      </c>
      <c r="D21" s="4" t="s">
        <v>364</v>
      </c>
    </row>
    <row r="23" spans="2:6">
      <c r="B23" s="77"/>
      <c r="D23" s="77"/>
      <c r="E23" s="77"/>
      <c r="F23" s="77"/>
    </row>
  </sheetData>
  <mergeCells count="4">
    <mergeCell ref="D19:E19"/>
    <mergeCell ref="A5:F5"/>
    <mergeCell ref="A1:F1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NASLOVNICA</vt:lpstr>
      <vt:lpstr>lovačka kuća</vt:lpstr>
      <vt:lpstr>Nadstrešnica</vt:lpstr>
      <vt:lpstr>Elektro</vt:lpstr>
      <vt:lpstr>Rekapitulacija</vt:lpstr>
      <vt:lpstr>'lovačka kuća'!Ispis_naslova</vt:lpstr>
      <vt:lpstr>Nadstrešnica!Ispis_naslova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DamirS</dc:creator>
  <cp:lastModifiedBy>Alen Leljak</cp:lastModifiedBy>
  <cp:lastPrinted>2024-02-28T11:36:18Z</cp:lastPrinted>
  <dcterms:created xsi:type="dcterms:W3CDTF">2011-09-23T09:14:33Z</dcterms:created>
  <dcterms:modified xsi:type="dcterms:W3CDTF">2024-02-28T11:41:48Z</dcterms:modified>
</cp:coreProperties>
</file>